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3\F6060\工事中\5000_上下水道管理係\2019(H31)年度\H30公営企業に係る経営比較分析表\1.H30経営比較分析表　上下水道(回答）\"/>
    </mc:Choice>
  </mc:AlternateContent>
  <workbookProtection workbookAlgorithmName="SHA-512" workbookHashValue="tc8qzDGMJdc6kV6cpdXd4bw1tyz74nZ094C1tRgczUHKhSmbru0VLoSD3V1xYA1WNoxXU/Mmx711E8PRhZBlhA==" workbookSaltValue="KBvN6JRi5/djBFPn0xOx+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<sst xmlns="http://schemas.openxmlformats.org/spreadsheetml/2006/main" count="220" uniqueCount="107">
  <si>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</si>
  <si>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</si>
  <si>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</si>
  <si>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</si>
  <si>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</si>
  <si>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</si>
  <si>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</si>
  <si>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</si>
  <si>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</si>
  <si>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</si>
  <si>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</si>
  <si>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</si>
  <si>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</si>
  <si>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</si>
  <si>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</si>
  <si>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</si>
  <si>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</si>
  <si>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</si>
  <si>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</si>
  <si>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</si>
  <si>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</si>
  <si>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</si>
  <si>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</si>
  <si>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</si>
  <si>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</si>
  <si>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</si>
  <si>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</si>
  <si>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</si>
  <si>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</si>
  <si>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</si>
  <si>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</si>
  <si>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</si>
  <si>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</si>
  <si>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</si>
  <si>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</si>
  <si>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</si>
  <si>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</si>
  <si>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</si>
  <si>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</si>
  <si>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</si>
  <si>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</si>
  <si>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</si>
  <si>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</si>
  <si>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</si>
  <si>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</si>
  <si>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</si>
  <si>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</si>
  <si>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</si>
  <si>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</si>
  <si>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</si>
  <si>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</si>
  <si>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</si>
  <si>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</si>
  <si>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</si>
  <si>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</si>
  <si>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</si>
  <si>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</si>
  <si>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</si>
  <si>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</si>
  <si>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</si>
  <si>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</si>
  <si>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</si>
  <si>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</si>
  <si>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</si>
  <si>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</si>
  <si>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</si>
  <si>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</si>
  <si>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</si>
  <si>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</si>
  <si>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</si>
  <si>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</si>
  <si>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</si>
  <si>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</si>
  <si>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</si>
  <si>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</si>
  <si>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</si>
  <si>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</si>
  <si>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</si>
  <si>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</si>
  <si>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</si>
  <si>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</si>
  <si>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</si>
  <si>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</si>
  <si>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</si>
  <si>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</si>
  <si>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</si>
  <si>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</si>
  <si>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</si>
  <si>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</si>
  <si>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</si>
  <si>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</si>
  <si>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</si>
  <si>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</si>
  <si>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</si>
  <si>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</si>
  <si>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</si>
  <si>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</si>
  <si>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</si>
  <si>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</si>
  <si>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</si>
  <si>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</si>
  <si>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</si>
  <si>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</si>
  <si>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</si>
  <si>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収支は黒字を維持し、全体として経営状態は効率的かつ良好であると言える。しかし、耐用年数が到来した資産の老朽化が進んでおり、これらの更新・修繕等対策資金の負担増が予想される。また、水源地改良事業の完了による減価償却費の増も見込まれる。これに対し、本市では今後当面の間は僅かながら人口増が想定されるものの、市民の節水意識の向上や節水機器の普及等により、給水収益の大幅な増加は見込めないことから、将来に備えた資金の確保とより一層の経費削減に努める必要がある。アセットマネジメントならびに経営戦略により、資産の計画的な更新・修繕を実施するとともに、経営の健全性を維持していくことが重要となる。</t>
    <rPh sb="0" eb="3">
      <t>タンネンド</t>
    </rPh>
    <rPh sb="3" eb="5">
      <t>シュウシ</t>
    </rPh>
    <rPh sb="6" eb="8">
      <t>クロジ</t>
    </rPh>
    <rPh sb="9" eb="11">
      <t>イジ</t>
    </rPh>
    <rPh sb="92" eb="95">
      <t>スイゲンチ</t>
    </rPh>
    <rPh sb="95" eb="97">
      <t>カイリョウ</t>
    </rPh>
    <rPh sb="97" eb="99">
      <t>ジギョウ</t>
    </rPh>
    <rPh sb="100" eb="102">
      <t>カンリョウ</t>
    </rPh>
    <rPh sb="105" eb="110">
      <t>ゲンカショウキャクヒ</t>
    </rPh>
    <rPh sb="111" eb="112">
      <t>ゾウ</t>
    </rPh>
    <rPh sb="113" eb="115">
      <t>ミコ</t>
    </rPh>
    <phoneticPr fontId="4"/>
  </si>
  <si>
    <r>
      <rPr>
        <sz val="11"/>
        <rFont val="ＭＳ ゴシック"/>
        <family val="3"/>
        <charset val="128"/>
      </rPr>
      <t>①有形固定資産減価償却率は、水源地拡張事業が完了したことで一旦改善したが、今後も減価償却は進んでいくことが見込まれる。②管路経年化率は類似団体平均値よりも高い水準にあったが、更新工事の実施により上昇傾向が落ち着きつつある。今年度は類似団体平均値を下回ったが、今後も全体の老朽化は確実に進んでいく。①、②の状況から、アセットマネジメントに基づき資産の計画的な更新を実施していく必要がある。</t>
    </r>
    <r>
      <rPr>
        <sz val="11"/>
        <color rgb="FFFF0000"/>
        <rFont val="ＭＳ ゴシック"/>
        <family val="3"/>
        <charset val="128"/>
      </rPr>
      <t xml:space="preserve">
</t>
    </r>
    <r>
      <rPr>
        <sz val="11"/>
        <rFont val="ＭＳ ゴシック"/>
        <family val="3"/>
        <charset val="128"/>
      </rPr>
      <t xml:space="preserve">③管路更新率は類似団体平均値を上回った。経営戦略において、投資目標としている管路更新率(1%以上)に近づいてきたと言える。
</t>
    </r>
    <rPh sb="29" eb="31">
      <t>イッタン</t>
    </rPh>
    <rPh sb="53" eb="55">
      <t>ミコ</t>
    </rPh>
    <rPh sb="111" eb="114">
      <t>コンネンド</t>
    </rPh>
    <rPh sb="115" eb="119">
      <t>ルイジダンタイ</t>
    </rPh>
    <rPh sb="119" eb="122">
      <t>ヘイキンチ</t>
    </rPh>
    <rPh sb="123" eb="125">
      <t>シタマワ</t>
    </rPh>
    <rPh sb="129" eb="131">
      <t>コンゴ</t>
    </rPh>
    <rPh sb="152" eb="154">
      <t>ジョウキョウ</t>
    </rPh>
    <rPh sb="209" eb="211">
      <t>ウワマワ</t>
    </rPh>
    <rPh sb="214" eb="216">
      <t>ケイエイ</t>
    </rPh>
    <rPh sb="216" eb="218">
      <t>センリャク</t>
    </rPh>
    <rPh sb="223" eb="225">
      <t>トウシ</t>
    </rPh>
    <rPh sb="225" eb="227">
      <t>モクヒョウ</t>
    </rPh>
    <rPh sb="232" eb="234">
      <t>カンロ</t>
    </rPh>
    <rPh sb="234" eb="236">
      <t>コウシン</t>
    </rPh>
    <rPh sb="236" eb="237">
      <t>リツ</t>
    </rPh>
    <rPh sb="244" eb="245">
      <t>チカ</t>
    </rPh>
    <rPh sb="251" eb="252">
      <t>イ</t>
    </rPh>
    <phoneticPr fontId="4"/>
  </si>
  <si>
    <r>
      <rPr>
        <sz val="11"/>
        <color theme="1"/>
        <rFont val="ＭＳ ゴシック"/>
        <family val="3"/>
        <charset val="128"/>
      </rPr>
      <t>①経常収支比率は100％を超え、水道施設の修繕費等の支出が減少したため、前年度数値を上回った。また②累積欠損比率は0％である。</t>
    </r>
    <r>
      <rPr>
        <sz val="11"/>
        <color rgb="FFFF0000"/>
        <rFont val="ＭＳ ゴシック"/>
        <family val="3"/>
        <charset val="128"/>
      </rPr>
      <t xml:space="preserve">
</t>
    </r>
    <r>
      <rPr>
        <sz val="11"/>
        <color theme="1"/>
        <rFont val="ＭＳ ゴシック"/>
        <family val="3"/>
        <charset val="128"/>
      </rPr>
      <t>③流動比率は100％を超えており、前年度数値を下回ってはいるものの、短期的な債務に対する支払能力を十分に備えている。</t>
    </r>
    <r>
      <rPr>
        <sz val="11"/>
        <color rgb="FFFF0000"/>
        <rFont val="ＭＳ ゴシック"/>
        <family val="3"/>
        <charset val="128"/>
      </rPr>
      <t xml:space="preserve">
</t>
    </r>
    <r>
      <rPr>
        <sz val="11"/>
        <rFont val="ＭＳ ゴシック"/>
        <family val="3"/>
        <charset val="128"/>
      </rPr>
      <t>④企業債残高対給水収益比率は、本市は増加傾向にある。これは水源地拡張事業や送水管布設工事など一定規模の借入が継続して生じ、償還を上回る借入となったことが要因となっている。今後も老朽管路の更新や施設の耐震化等の設備投資が見込まれるが、流動比率や給水収益の動向を勘案しつつ適正な借入水準を維持する必要がある。</t>
    </r>
    <r>
      <rPr>
        <sz val="11"/>
        <color rgb="FFFF0000"/>
        <rFont val="ＭＳ ゴシック"/>
        <family val="3"/>
        <charset val="128"/>
      </rPr>
      <t xml:space="preserve">
</t>
    </r>
    <r>
      <rPr>
        <sz val="11"/>
        <color theme="1"/>
        <rFont val="ＭＳ ゴシック"/>
        <family val="3"/>
        <charset val="128"/>
      </rPr>
      <t>⑤料金回収率は100％を超え、適切な料金収入が確保できており、前年度数値を上回った。</t>
    </r>
    <r>
      <rPr>
        <sz val="11"/>
        <rFont val="ＭＳ ゴシック"/>
        <family val="3"/>
        <charset val="128"/>
      </rPr>
      <t>⑥給水原価は、①で述べた理由により経常費用が抑えられたため、前年度数値を下回った。</t>
    </r>
    <r>
      <rPr>
        <sz val="11"/>
        <color rgb="FFFF0000"/>
        <rFont val="ＭＳ ゴシック"/>
        <family val="3"/>
        <charset val="128"/>
      </rPr>
      <t xml:space="preserve">
</t>
    </r>
    <r>
      <rPr>
        <sz val="11"/>
        <rFont val="ＭＳ ゴシック"/>
        <family val="3"/>
        <charset val="128"/>
      </rPr>
      <t>⑦施設利用率は類似団体平均値を上回っており、効率的な施設利用ができている。</t>
    </r>
    <r>
      <rPr>
        <sz val="11"/>
        <color rgb="FFFF0000"/>
        <rFont val="ＭＳ ゴシック"/>
        <family val="3"/>
        <charset val="128"/>
      </rPr>
      <t xml:space="preserve">
</t>
    </r>
    <r>
      <rPr>
        <sz val="11"/>
        <rFont val="ＭＳ ゴシック"/>
        <family val="3"/>
        <charset val="128"/>
      </rPr>
      <t>⑧有収率は類似団体平均値を上回っており、効率的な施設運営ができていると言えるが、耐用年数40年を経過した老朽化管路からの漏水が発生していることから、アセットマネジメントに基づく計画的な更新を行なう必要がある。</t>
    </r>
    <rPh sb="21" eb="23">
      <t>シュウゼン</t>
    </rPh>
    <rPh sb="29" eb="31">
      <t>ゲンショウ</t>
    </rPh>
    <rPh sb="42" eb="43">
      <t>ウエ</t>
    </rPh>
    <rPh sb="75" eb="76">
      <t>コ</t>
    </rPh>
    <rPh sb="81" eb="84">
      <t>ゼンネンド</t>
    </rPh>
    <rPh sb="84" eb="86">
      <t>スウチ</t>
    </rPh>
    <rPh sb="87" eb="89">
      <t>シタマワ</t>
    </rPh>
    <rPh sb="138" eb="140">
      <t>ホンシ</t>
    </rPh>
    <rPh sb="141" eb="143">
      <t>ゾウカ</t>
    </rPh>
    <rPh sb="143" eb="145">
      <t>ケイコウ</t>
    </rPh>
    <rPh sb="288" eb="289">
      <t>コ</t>
    </rPh>
    <rPh sb="291" eb="293">
      <t>テキセツ</t>
    </rPh>
    <rPh sb="294" eb="296">
      <t>リョウキン</t>
    </rPh>
    <rPh sb="296" eb="298">
      <t>シュウニュウ</t>
    </rPh>
    <rPh sb="299" eb="301">
      <t>カクホ</t>
    </rPh>
    <rPh sb="307" eb="310">
      <t>ゼンネンド</t>
    </rPh>
    <rPh sb="310" eb="312">
      <t>スウチ</t>
    </rPh>
    <rPh sb="313" eb="315">
      <t>ウワマワ</t>
    </rPh>
    <rPh sb="327" eb="328">
      <t>ノ</t>
    </rPh>
    <rPh sb="330" eb="332">
      <t>リユウ</t>
    </rPh>
    <rPh sb="335" eb="337">
      <t>ケイジョウ</t>
    </rPh>
    <rPh sb="337" eb="339">
      <t>ヒヨウ</t>
    </rPh>
    <rPh sb="340" eb="341">
      <t>オサ</t>
    </rPh>
    <rPh sb="348" eb="351">
      <t>ゼンネンド</t>
    </rPh>
    <rPh sb="351" eb="353">
      <t>スウチ</t>
    </rPh>
    <rPh sb="354" eb="35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</si>
</sst>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0.27</c:v>
                </c:pt>
                <c:pt idx="1">
                  <c:v>0.11</c:v>
                </c:pt>
                <c:pt idx="2">
                  <c:v>0.23</c:v>
                </c:pt>
                <c:pt idx="3">
                  <c:v>0.7</c:v>
                </c:pt>
                <c:pt idx="4">
                  <c:v>0.98</c:v>
                </c:pt>
              </c:numCache>
            </c:numRef>
          </c:val>
          <c:extLst>
            <c:ext xmlns:c16="http://schemas.microsoft.com/office/drawing/2014/chart" uri="{C3380CC4-5D6E-409C-BE32-E72D297353CC}">
              <c16:uniqueId val="{00000000-E7D2-4529-B787-2193D450EA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E7D2-4529-B787-2193D450EA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76.64</c:v>
                </c:pt>
                <c:pt idx="1">
                  <c:v>75.94</c:v>
                </c:pt>
                <c:pt idx="2">
                  <c:v>75.739999999999995</c:v>
                </c:pt>
                <c:pt idx="3">
                  <c:v>76.540000000000006</c:v>
                </c:pt>
                <c:pt idx="4">
                  <c:v>76.290000000000006</c:v>
                </c:pt>
              </c:numCache>
            </c:numRef>
          </c:val>
          <c:extLst>
            <c:ext xmlns:c16="http://schemas.microsoft.com/office/drawing/2014/chart" uri="{C3380CC4-5D6E-409C-BE32-E72D297353CC}">
              <c16:uniqueId val="{00000000-04D3-4CF6-B9C0-ECD1F678EE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04D3-4CF6-B9C0-ECD1F678EE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91.08</c:v>
                </c:pt>
                <c:pt idx="1">
                  <c:v>90.94</c:v>
                </c:pt>
                <c:pt idx="2">
                  <c:v>92.37</c:v>
                </c:pt>
                <c:pt idx="3">
                  <c:v>91.55</c:v>
                </c:pt>
                <c:pt idx="4">
                  <c:v>92.25</c:v>
                </c:pt>
              </c:numCache>
            </c:numRef>
          </c:val>
          <c:extLst>
            <c:ext xmlns:c16="http://schemas.microsoft.com/office/drawing/2014/chart" uri="{C3380CC4-5D6E-409C-BE32-E72D297353CC}">
              <c16:uniqueId val="{00000000-6A57-4E1D-BDCA-F453F3368D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A57-4E1D-BDCA-F453F3368D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112.94</c:v>
                </c:pt>
                <c:pt idx="1">
                  <c:v>110.43</c:v>
                </c:pt>
                <c:pt idx="2">
                  <c:v>103.8</c:v>
                </c:pt>
                <c:pt idx="3">
                  <c:v>102.06</c:v>
                </c:pt>
                <c:pt idx="4">
                  <c:v>104.74</c:v>
                </c:pt>
              </c:numCache>
            </c:numRef>
          </c:val>
          <c:extLst>
            <c:ext xmlns:c16="http://schemas.microsoft.com/office/drawing/2014/chart" uri="{C3380CC4-5D6E-409C-BE32-E72D297353CC}">
              <c16:uniqueId val="{00000000-5EE2-41BF-97F6-0405AA4304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5EE2-41BF-97F6-0405AA4304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49.65</c:v>
                </c:pt>
                <c:pt idx="1">
                  <c:v>50.86</c:v>
                </c:pt>
                <c:pt idx="2">
                  <c:v>43.54</c:v>
                </c:pt>
                <c:pt idx="3">
                  <c:v>44.51</c:v>
                </c:pt>
                <c:pt idx="4">
                  <c:v>45.73</c:v>
                </c:pt>
              </c:numCache>
            </c:numRef>
          </c:val>
          <c:extLst>
            <c:ext xmlns:c16="http://schemas.microsoft.com/office/drawing/2014/chart" uri="{C3380CC4-5D6E-409C-BE32-E72D297353CC}">
              <c16:uniqueId val="{00000000-2775-4CC9-B910-90254251A9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2775-4CC9-B910-90254251A9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12.94</c:v>
                </c:pt>
                <c:pt idx="1">
                  <c:v>14.45</c:v>
                </c:pt>
                <c:pt idx="2">
                  <c:v>14.93</c:v>
                </c:pt>
                <c:pt idx="3">
                  <c:v>14.46</c:v>
                </c:pt>
                <c:pt idx="4">
                  <c:v>15.13</c:v>
                </c:pt>
              </c:numCache>
            </c:numRef>
          </c:val>
          <c:extLst>
            <c:ext xmlns:c16="http://schemas.microsoft.com/office/drawing/2014/chart" uri="{C3380CC4-5D6E-409C-BE32-E72D297353CC}">
              <c16:uniqueId val="{00000000-CE94-4AAA-B443-2C8C846234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CE94-4AAA-B443-2C8C846234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97-479F-84FA-12CFD51F8D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8697-479F-84FA-12CFD51F8D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676.21</c:v>
                </c:pt>
                <c:pt idx="1">
                  <c:v>354.02</c:v>
                </c:pt>
                <c:pt idx="2">
                  <c:v>525.58000000000004</c:v>
                </c:pt>
                <c:pt idx="3">
                  <c:v>528.65</c:v>
                </c:pt>
                <c:pt idx="4">
                  <c:v>407.14</c:v>
                </c:pt>
              </c:numCache>
            </c:numRef>
          </c:val>
          <c:extLst>
            <c:ext xmlns:c16="http://schemas.microsoft.com/office/drawing/2014/chart" uri="{C3380CC4-5D6E-409C-BE32-E72D297353CC}">
              <c16:uniqueId val="{00000000-8753-49EB-B26D-EFB7B33EC8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753-49EB-B26D-EFB7B33EC8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270.14999999999998</c:v>
                </c:pt>
                <c:pt idx="1">
                  <c:v>286.19</c:v>
                </c:pt>
                <c:pt idx="2">
                  <c:v>297.38</c:v>
                </c:pt>
                <c:pt idx="3">
                  <c:v>302.04000000000002</c:v>
                </c:pt>
                <c:pt idx="4">
                  <c:v>308.05</c:v>
                </c:pt>
              </c:numCache>
            </c:numRef>
          </c:val>
          <c:extLst>
            <c:ext xmlns:c16="http://schemas.microsoft.com/office/drawing/2014/chart" uri="{C3380CC4-5D6E-409C-BE32-E72D297353CC}">
              <c16:uniqueId val="{00000000-DA2F-443B-A38C-CB6C81A809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DA2F-443B-A38C-CB6C81A809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111.37</c:v>
                </c:pt>
                <c:pt idx="1">
                  <c:v>108.42</c:v>
                </c:pt>
                <c:pt idx="2">
                  <c:v>101.19</c:v>
                </c:pt>
                <c:pt idx="3">
                  <c:v>99.68</c:v>
                </c:pt>
                <c:pt idx="4">
                  <c:v>102.62</c:v>
                </c:pt>
              </c:numCache>
            </c:numRef>
          </c:val>
          <c:extLst>
            <c:ext xmlns:c16="http://schemas.microsoft.com/office/drawing/2014/chart" uri="{C3380CC4-5D6E-409C-BE32-E72D297353CC}">
              <c16:uniqueId val="{00000000-1E32-4CB8-BA67-BF64E0D58B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1E32-4CB8-BA67-BF64E0D58B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120.19</c:v>
                </c:pt>
                <c:pt idx="1">
                  <c:v>123.55</c:v>
                </c:pt>
                <c:pt idx="2">
                  <c:v>132.12</c:v>
                </c:pt>
                <c:pt idx="3">
                  <c:v>133.93</c:v>
                </c:pt>
                <c:pt idx="4">
                  <c:v>130.18</c:v>
                </c:pt>
              </c:numCache>
            </c:numRef>
          </c:val>
          <c:extLst>
            <c:ext xmlns:c16="http://schemas.microsoft.com/office/drawing/2014/chart" uri="{C3380CC4-5D6E-409C-BE32-E72D297353CC}">
              <c16:uniqueId val="{00000000-B253-458C-8391-7E969644BE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B253-458C-8391-7E969644BE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栗東市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69533</v>
      </c>
      <c r="AM8" s="71"/>
      <c r="AN8" s="71"/>
      <c r="AO8" s="71"/>
      <c r="AP8" s="71"/>
      <c r="AQ8" s="71"/>
      <c r="AR8" s="71"/>
      <c r="AS8" s="71"/>
      <c r="AT8" s="67">
        <f>データ!$S$6</f>
        <v>52.69</v>
      </c>
      <c r="AU8" s="68"/>
      <c r="AV8" s="68"/>
      <c r="AW8" s="68"/>
      <c r="AX8" s="68"/>
      <c r="AY8" s="68"/>
      <c r="AZ8" s="68"/>
      <c r="BA8" s="68"/>
      <c r="BB8" s="70">
        <f>データ!$T$6</f>
        <v>1319.66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67.239999999999995</v>
      </c>
      <c r="J10" s="68"/>
      <c r="K10" s="68"/>
      <c r="L10" s="68"/>
      <c r="M10" s="68"/>
      <c r="N10" s="68"/>
      <c r="O10" s="69"/>
      <c r="P10" s="70">
        <f>データ!$P$6</f>
        <v>99.9</v>
      </c>
      <c r="Q10" s="70"/>
      <c r="R10" s="70"/>
      <c r="S10" s="70"/>
      <c r="T10" s="70"/>
      <c r="U10" s="70"/>
      <c r="V10" s="70"/>
      <c r="W10" s="71">
        <f>データ!$Q$6</f>
        <v>2419</v>
      </c>
      <c r="X10" s="71"/>
      <c r="Y10" s="71"/>
      <c r="Z10" s="71"/>
      <c r="AA10" s="71"/>
      <c r="AB10" s="71"/>
      <c r="AC10" s="71"/>
      <c r="AD10" s="2"/>
      <c r="AE10" s="2"/>
      <c r="AF10" s="2"/>
      <c r="AG10" s="2"/>
      <c r="AH10" s="4"/>
      <c r="AI10" s="4"/>
      <c r="AJ10" s="4"/>
      <c r="AK10" s="4"/>
      <c r="AL10" s="71">
        <f>データ!$U$6</f>
        <v>69490</v>
      </c>
      <c r="AM10" s="71"/>
      <c r="AN10" s="71"/>
      <c r="AO10" s="71"/>
      <c r="AP10" s="71"/>
      <c r="AQ10" s="71"/>
      <c r="AR10" s="71"/>
      <c r="AS10" s="71"/>
      <c r="AT10" s="67">
        <f>データ!$V$6</f>
        <v>30.12</v>
      </c>
      <c r="AU10" s="68"/>
      <c r="AV10" s="68"/>
      <c r="AW10" s="68"/>
      <c r="AX10" s="68"/>
      <c r="AY10" s="68"/>
      <c r="AZ10" s="68"/>
      <c r="BA10" s="68"/>
      <c r="BB10" s="70">
        <f>データ!$W$6</f>
        <v>2307.1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3"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3"/>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3"/>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3"/>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3"/>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3"/>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3"/>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3"/>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3"/>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3"/>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3"/>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3"/>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3"/>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3"/>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3"/>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3"/>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3"/>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3"/>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3"/>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3"/>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3"/>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3"/>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3"/>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3"/>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3"/>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3"/>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3"/>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3"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3"/>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3"/>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3"/>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3"/>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3"/>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3"/>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3"/>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3"/>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3"/>
      <c r="BM60" s="51"/>
      <c r="BN60" s="51"/>
      <c r="BO60" s="51"/>
      <c r="BP60" s="51"/>
      <c r="BQ60" s="51"/>
      <c r="BR60" s="51"/>
      <c r="BS60" s="51"/>
      <c r="BT60" s="51"/>
      <c r="BU60" s="51"/>
      <c r="BV60" s="51"/>
      <c r="BW60" s="51"/>
      <c r="BX60" s="51"/>
      <c r="BY60" s="51"/>
      <c r="BZ60" s="5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3"/>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3"/>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3"/>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3"/>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skkzYtZEFOln5VuNuw+xXVV2UXQj66Mq4nQFqPhEQL7Sp1yw9SPHGmdrTLVXTFAWR1ZBC2OQz7DBW/0KtDOWA==" saltValue="+D5gN1PdSQRoxsN7JNYB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252085</v>
      </c>
      <c r="D6" s="34">
        <f t="shared" si="3"/>
        <v>46</v>
      </c>
      <c r="E6" s="34">
        <f t="shared" si="3"/>
        <v>1</v>
      </c>
      <c r="F6" s="34">
        <f t="shared" si="3"/>
        <v>0</v>
      </c>
      <c r="G6" s="34">
        <f t="shared" si="3"/>
        <v>1</v>
      </c>
      <c r="H6" s="34" t="str">
        <f t="shared" si="3"/>
        <v>滋賀県　栗東市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67.239999999999995</v>
      </c>
      <c r="P6" s="35">
        <f t="shared" si="3"/>
        <v>99.9</v>
      </c>
      <c r="Q6" s="35">
        <f t="shared" si="3"/>
        <v>2419</v>
      </c>
      <c r="R6" s="35">
        <f t="shared" si="3"/>
        <v>69533</v>
      </c>
      <c r="S6" s="35">
        <f t="shared" si="3"/>
        <v>52.69</v>
      </c>
      <c r="T6" s="35">
        <f t="shared" si="3"/>
        <v>1319.66</v>
      </c>
      <c r="U6" s="35">
        <f t="shared" si="3"/>
        <v>69490</v>
      </c>
      <c r="V6" s="35">
        <f t="shared" si="3"/>
        <v>30.12</v>
      </c>
      <c r="W6" s="35">
        <f t="shared" si="3"/>
        <v>2307.1</v>
      </c>
      <c r="X6" s="36">
        <f>IF(X7="",NA(),X7)</f>
        <v>112.94</v>
      </c>
      <c r="Y6" s="36">
        <f t="shared" ref="Y6:AG6" si="4">IF(Y7="",NA(),Y7)</f>
        <v>110.43</v>
      </c>
      <c r="Z6" s="36">
        <f t="shared" si="4"/>
        <v>103.8</v>
      </c>
      <c r="AA6" s="36">
        <f t="shared" si="4"/>
        <v>102.06</v>
      </c>
      <c r="AB6" s="36">
        <f t="shared" si="4"/>
        <v>104.74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676.21</v>
      </c>
      <c r="AU6" s="36">
        <f t="shared" ref="AU6:BC6" si="6">IF(AU7="",NA(),AU7)</f>
        <v>354.02</v>
      </c>
      <c r="AV6" s="36">
        <f t="shared" si="6"/>
        <v>525.58000000000004</v>
      </c>
      <c r="AW6" s="36">
        <f t="shared" si="6"/>
        <v>528.65</v>
      </c>
      <c r="AX6" s="36">
        <f t="shared" si="6"/>
        <v>407.14</v>
      </c>
      <c r="AY6" s="36">
        <f t="shared" si="6"/>
        <v>335.95</v>
      </c>
      <c r="AZ6" s="36">
        <f t="shared" si="6"/>
        <v>346.59</v>
      </c>
      <c r="BA6" s="36">
        <f t="shared" si="6"/>
        <v>357.82</v>
      </c>
      <c r="BB6" s="36">
        <f t="shared" si="6"/>
        <v>355.5</v>
      </c>
      <c r="BC6" s="36">
        <f t="shared" si="6"/>
        <v>349.83</v>
      </c>
      <c r="BD6" s="35" t="str">
        <f>IF(BD7="","",IF(BD7="-","【-】","【"&amp;SUBSTITUTE(TEXT(BD7,"#,##0.00"),"-","△")&amp;"】"))</f>
        <v>【261.93】</v>
      </c>
      <c r="BE6" s="36">
        <f>IF(BE7="",NA(),BE7)</f>
        <v>270.14999999999998</v>
      </c>
      <c r="BF6" s="36">
        <f t="shared" ref="BF6:BN6" si="7">IF(BF7="",NA(),BF7)</f>
        <v>286.19</v>
      </c>
      <c r="BG6" s="36">
        <f t="shared" si="7"/>
        <v>297.38</v>
      </c>
      <c r="BH6" s="36">
        <f t="shared" si="7"/>
        <v>302.04000000000002</v>
      </c>
      <c r="BI6" s="36">
        <f t="shared" si="7"/>
        <v>308.05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111.37</v>
      </c>
      <c r="BQ6" s="36">
        <f t="shared" ref="BQ6:BY6" si="8">IF(BQ7="",NA(),BQ7)</f>
        <v>108.42</v>
      </c>
      <c r="BR6" s="36">
        <f t="shared" si="8"/>
        <v>101.19</v>
      </c>
      <c r="BS6" s="36">
        <f t="shared" si="8"/>
        <v>99.68</v>
      </c>
      <c r="BT6" s="36">
        <f t="shared" si="8"/>
        <v>102.62</v>
      </c>
      <c r="BU6" s="36">
        <f t="shared" si="8"/>
        <v>105.21</v>
      </c>
      <c r="BV6" s="36">
        <f t="shared" si="8"/>
        <v>105.71</v>
      </c>
      <c r="BW6" s="36">
        <f t="shared" si="8"/>
        <v>106.01</v>
      </c>
      <c r="BX6" s="36">
        <f t="shared" si="8"/>
        <v>104.57</v>
      </c>
      <c r="BY6" s="36">
        <f t="shared" si="8"/>
        <v>103.54</v>
      </c>
      <c r="BZ6" s="35" t="str">
        <f>IF(BZ7="","",IF(BZ7="-","【-】","【"&amp;SUBSTITUTE(TEXT(BZ7,"#,##0.00"),"-","△")&amp;"】"))</f>
        <v>【103.91】</v>
      </c>
      <c r="CA6" s="36">
        <f>IF(CA7="",NA(),CA7)</f>
        <v>120.19</v>
      </c>
      <c r="CB6" s="36">
        <f t="shared" ref="CB6:CJ6" si="9">IF(CB7="",NA(),CB7)</f>
        <v>123.55</v>
      </c>
      <c r="CC6" s="36">
        <f t="shared" si="9"/>
        <v>132.12</v>
      </c>
      <c r="CD6" s="36">
        <f t="shared" si="9"/>
        <v>133.93</v>
      </c>
      <c r="CE6" s="36">
        <f t="shared" si="9"/>
        <v>130.18</v>
      </c>
      <c r="CF6" s="36">
        <f t="shared" si="9"/>
        <v>162.59</v>
      </c>
      <c r="CG6" s="36">
        <f t="shared" si="9"/>
        <v>162.15</v>
      </c>
      <c r="CH6" s="36">
        <f t="shared" si="9"/>
        <v>162.24</v>
      </c>
      <c r="CI6" s="36">
        <f t="shared" si="9"/>
        <v>165.47</v>
      </c>
      <c r="CJ6" s="36">
        <f t="shared" si="9"/>
        <v>167.46</v>
      </c>
      <c r="CK6" s="35" t="str">
        <f>IF(CK7="","",IF(CK7="-","【-】","【"&amp;SUBSTITUTE(TEXT(CK7,"#,##0.00"),"-","△")&amp;"】"))</f>
        <v>【167.11】</v>
      </c>
      <c r="CL6" s="36">
        <f>IF(CL7="",NA(),CL7)</f>
        <v>76.64</v>
      </c>
      <c r="CM6" s="36">
        <f t="shared" ref="CM6:CU6" si="10">IF(CM7="",NA(),CM7)</f>
        <v>75.94</v>
      </c>
      <c r="CN6" s="36">
        <f t="shared" si="10"/>
        <v>75.739999999999995</v>
      </c>
      <c r="CO6" s="36">
        <f t="shared" si="10"/>
        <v>76.540000000000006</v>
      </c>
      <c r="CP6" s="36">
        <f t="shared" si="10"/>
        <v>76.290000000000006</v>
      </c>
      <c r="CQ6" s="36">
        <f t="shared" si="10"/>
        <v>59.17</v>
      </c>
      <c r="CR6" s="36">
        <f t="shared" si="10"/>
        <v>59.34</v>
      </c>
      <c r="CS6" s="36">
        <f t="shared" si="10"/>
        <v>59.11</v>
      </c>
      <c r="CT6" s="36">
        <f t="shared" si="10"/>
        <v>59.74</v>
      </c>
      <c r="CU6" s="36">
        <f t="shared" si="10"/>
        <v>59.46</v>
      </c>
      <c r="CV6" s="35" t="str">
        <f>IF(CV7="","",IF(CV7="-","【-】","【"&amp;SUBSTITUTE(TEXT(CV7,"#,##0.00"),"-","△")&amp;"】"))</f>
        <v>【60.27】</v>
      </c>
      <c r="CW6" s="36">
        <f>IF(CW7="",NA(),CW7)</f>
        <v>91.08</v>
      </c>
      <c r="CX6" s="36">
        <f t="shared" ref="CX6:DF6" si="11">IF(CX7="",NA(),CX7)</f>
        <v>90.94</v>
      </c>
      <c r="CY6" s="36">
        <f t="shared" si="11"/>
        <v>92.37</v>
      </c>
      <c r="CZ6" s="36">
        <f t="shared" si="11"/>
        <v>91.55</v>
      </c>
      <c r="DA6" s="36">
        <f t="shared" si="11"/>
        <v>92.25</v>
      </c>
      <c r="DB6" s="36">
        <f t="shared" si="11"/>
        <v>87.6</v>
      </c>
      <c r="DC6" s="36">
        <f t="shared" si="11"/>
        <v>87.74</v>
      </c>
      <c r="DD6" s="36">
        <f t="shared" si="11"/>
        <v>87.91</v>
      </c>
      <c r="DE6" s="36">
        <f t="shared" si="11"/>
        <v>87.28</v>
      </c>
      <c r="DF6" s="36">
        <f t="shared" si="11"/>
        <v>87.41</v>
      </c>
      <c r="DG6" s="35" t="str">
        <f>IF(DG7="","",IF(DG7="-","【-】","【"&amp;SUBSTITUTE(TEXT(DG7,"#,##0.00"),"-","△")&amp;"】"))</f>
        <v>【89.92】</v>
      </c>
      <c r="DH6" s="36">
        <f>IF(DH7="",NA(),DH7)</f>
        <v>49.65</v>
      </c>
      <c r="DI6" s="36">
        <f t="shared" ref="DI6:DQ6" si="12">IF(DI7="",NA(),DI7)</f>
        <v>50.86</v>
      </c>
      <c r="DJ6" s="36">
        <f t="shared" si="12"/>
        <v>43.54</v>
      </c>
      <c r="DK6" s="36">
        <f t="shared" si="12"/>
        <v>44.51</v>
      </c>
      <c r="DL6" s="36">
        <f t="shared" si="12"/>
        <v>45.73</v>
      </c>
      <c r="DM6" s="36">
        <f t="shared" si="12"/>
        <v>45.25</v>
      </c>
      <c r="DN6" s="36">
        <f t="shared" si="12"/>
        <v>46.27</v>
      </c>
      <c r="DO6" s="36">
        <f t="shared" si="12"/>
        <v>46.88</v>
      </c>
      <c r="DP6" s="36">
        <f t="shared" si="12"/>
        <v>46.94</v>
      </c>
      <c r="DQ6" s="36">
        <f t="shared" si="12"/>
        <v>47.62</v>
      </c>
      <c r="DR6" s="35" t="str">
        <f>IF(DR7="","",IF(DR7="-","【-】","【"&amp;SUBSTITUTE(TEXT(DR7,"#,##0.00"),"-","△")&amp;"】"))</f>
        <v>【48.85】</v>
      </c>
      <c r="DS6" s="36">
        <f>IF(DS7="",NA(),DS7)</f>
        <v>12.94</v>
      </c>
      <c r="DT6" s="36">
        <f t="shared" ref="DT6:EB6" si="13">IF(DT7="",NA(),DT7)</f>
        <v>14.45</v>
      </c>
      <c r="DU6" s="36">
        <f t="shared" si="13"/>
        <v>14.93</v>
      </c>
      <c r="DV6" s="36">
        <f t="shared" si="13"/>
        <v>14.46</v>
      </c>
      <c r="DW6" s="36">
        <f t="shared" si="13"/>
        <v>15.13</v>
      </c>
      <c r="DX6" s="36">
        <f t="shared" si="13"/>
        <v>10.71</v>
      </c>
      <c r="DY6" s="36">
        <f t="shared" si="13"/>
        <v>10.93</v>
      </c>
      <c r="DZ6" s="36">
        <f t="shared" si="13"/>
        <v>13.39</v>
      </c>
      <c r="EA6" s="36">
        <f t="shared" si="13"/>
        <v>14.48</v>
      </c>
      <c r="EB6" s="36">
        <f t="shared" si="13"/>
        <v>16.27</v>
      </c>
      <c r="EC6" s="35" t="str">
        <f>IF(EC7="","",IF(EC7="-","【-】","【"&amp;SUBSTITUTE(TEXT(EC7,"#,##0.00"),"-","△")&amp;"】"))</f>
        <v>【17.80】</v>
      </c>
      <c r="ED6" s="36">
        <f>IF(ED7="",NA(),ED7)</f>
        <v>0.27</v>
      </c>
      <c r="EE6" s="36">
        <f t="shared" ref="EE6:EM6" si="14">IF(EE7="",NA(),EE7)</f>
        <v>0.11</v>
      </c>
      <c r="EF6" s="36">
        <f t="shared" si="14"/>
        <v>0.23</v>
      </c>
      <c r="EG6" s="36">
        <f t="shared" si="14"/>
        <v>0.7</v>
      </c>
      <c r="EH6" s="36">
        <f t="shared" si="14"/>
        <v>0.98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252085</v>
      </c>
      <c r="D7" s="38">
        <v>46</v>
      </c>
      <c r="E7" s="38">
        <v>1</v>
      </c>
      <c r="F7" s="38">
        <v>0</v>
      </c>
      <c r="G7" s="38">
        <v>1</v>
      </c>
      <c r="H7" s="38" t="s">
        <v>92</v>
      </c>
      <c r="I7" s="38" t="s">
        <v>93</v>
      </c>
      <c r="J7" s="38" t="s">
        <v>94</v>
      </c>
      <c r="K7" s="38" t="s">
        <v>95</v>
      </c>
      <c r="L7" s="38" t="s">
        <v>96</v>
      </c>
      <c r="M7" s="38" t="s">
        <v>97</v>
      </c>
      <c r="N7" s="39" t="s">
        <v>98</v>
      </c>
      <c r="O7" s="39">
        <v>67.239999999999995</v>
      </c>
      <c r="P7" s="39">
        <v>99.9</v>
      </c>
      <c r="Q7" s="39">
        <v>2419</v>
      </c>
      <c r="R7" s="39">
        <v>69533</v>
      </c>
      <c r="S7" s="39">
        <v>52.69</v>
      </c>
      <c r="T7" s="39">
        <v>1319.66</v>
      </c>
      <c r="U7" s="39">
        <v>69490</v>
      </c>
      <c r="V7" s="39">
        <v>30.12</v>
      </c>
      <c r="W7" s="39">
        <v>2307.1</v>
      </c>
      <c r="X7" s="39">
        <v>112.94</v>
      </c>
      <c r="Y7" s="39">
        <v>110.43</v>
      </c>
      <c r="Z7" s="39">
        <v>103.8</v>
      </c>
      <c r="AA7" s="39">
        <v>102.06</v>
      </c>
      <c r="AB7" s="39">
        <v>104.74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676.21</v>
      </c>
      <c r="AU7" s="39">
        <v>354.02</v>
      </c>
      <c r="AV7" s="39">
        <v>525.58000000000004</v>
      </c>
      <c r="AW7" s="39">
        <v>528.65</v>
      </c>
      <c r="AX7" s="39">
        <v>407.14</v>
      </c>
      <c r="AY7" s="39">
        <v>335.95</v>
      </c>
      <c r="AZ7" s="39">
        <v>346.59</v>
      </c>
      <c r="BA7" s="39">
        <v>357.82</v>
      </c>
      <c r="BB7" s="39">
        <v>355.5</v>
      </c>
      <c r="BC7" s="39">
        <v>349.83</v>
      </c>
      <c r="BD7" s="39">
        <v>261.93</v>
      </c>
      <c r="BE7" s="39">
        <v>270.14999999999998</v>
      </c>
      <c r="BF7" s="39">
        <v>286.19</v>
      </c>
      <c r="BG7" s="39">
        <v>297.38</v>
      </c>
      <c r="BH7" s="39">
        <v>302.04000000000002</v>
      </c>
      <c r="BI7" s="39">
        <v>308.05</v>
      </c>
      <c r="BJ7" s="39">
        <v>319.82</v>
      </c>
      <c r="BK7" s="39">
        <v>312.02999999999997</v>
      </c>
      <c r="BL7" s="39">
        <v>307.45999999999998</v>
      </c>
      <c r="BM7" s="39">
        <v>312.58</v>
      </c>
      <c r="BN7" s="39">
        <v>314.87</v>
      </c>
      <c r="BO7" s="39">
        <v>270.45999999999998</v>
      </c>
      <c r="BP7" s="39">
        <v>111.37</v>
      </c>
      <c r="BQ7" s="39">
        <v>108.42</v>
      </c>
      <c r="BR7" s="39">
        <v>101.19</v>
      </c>
      <c r="BS7" s="39">
        <v>99.68</v>
      </c>
      <c r="BT7" s="39">
        <v>102.62</v>
      </c>
      <c r="BU7" s="39">
        <v>105.21</v>
      </c>
      <c r="BV7" s="39">
        <v>105.71</v>
      </c>
      <c r="BW7" s="39">
        <v>106.01</v>
      </c>
      <c r="BX7" s="39">
        <v>104.57</v>
      </c>
      <c r="BY7" s="39">
        <v>103.54</v>
      </c>
      <c r="BZ7" s="39">
        <v>103.91</v>
      </c>
      <c r="CA7" s="39">
        <v>120.19</v>
      </c>
      <c r="CB7" s="39">
        <v>123.55</v>
      </c>
      <c r="CC7" s="39">
        <v>132.12</v>
      </c>
      <c r="CD7" s="39">
        <v>133.93</v>
      </c>
      <c r="CE7" s="39">
        <v>130.18</v>
      </c>
      <c r="CF7" s="39">
        <v>162.59</v>
      </c>
      <c r="CG7" s="39">
        <v>162.15</v>
      </c>
      <c r="CH7" s="39">
        <v>162.24</v>
      </c>
      <c r="CI7" s="39">
        <v>165.47</v>
      </c>
      <c r="CJ7" s="39">
        <v>167.46</v>
      </c>
      <c r="CK7" s="39">
        <v>167.11</v>
      </c>
      <c r="CL7" s="39">
        <v>76.64</v>
      </c>
      <c r="CM7" s="39">
        <v>75.94</v>
      </c>
      <c r="CN7" s="39">
        <v>75.739999999999995</v>
      </c>
      <c r="CO7" s="39">
        <v>76.540000000000006</v>
      </c>
      <c r="CP7" s="39">
        <v>76.290000000000006</v>
      </c>
      <c r="CQ7" s="39">
        <v>59.17</v>
      </c>
      <c r="CR7" s="39">
        <v>59.34</v>
      </c>
      <c r="CS7" s="39">
        <v>59.11</v>
      </c>
      <c r="CT7" s="39">
        <v>59.74</v>
      </c>
      <c r="CU7" s="39">
        <v>59.46</v>
      </c>
      <c r="CV7" s="39">
        <v>60.27</v>
      </c>
      <c r="CW7" s="39">
        <v>91.08</v>
      </c>
      <c r="CX7" s="39">
        <v>90.94</v>
      </c>
      <c r="CY7" s="39">
        <v>92.37</v>
      </c>
      <c r="CZ7" s="39">
        <v>91.55</v>
      </c>
      <c r="DA7" s="39">
        <v>92.25</v>
      </c>
      <c r="DB7" s="39">
        <v>87.6</v>
      </c>
      <c r="DC7" s="39">
        <v>87.74</v>
      </c>
      <c r="DD7" s="39">
        <v>87.91</v>
      </c>
      <c r="DE7" s="39">
        <v>87.28</v>
      </c>
      <c r="DF7" s="39">
        <v>87.41</v>
      </c>
      <c r="DG7" s="39">
        <v>89.92</v>
      </c>
      <c r="DH7" s="39">
        <v>49.65</v>
      </c>
      <c r="DI7" s="39">
        <v>50.86</v>
      </c>
      <c r="DJ7" s="39">
        <v>43.54</v>
      </c>
      <c r="DK7" s="39">
        <v>44.51</v>
      </c>
      <c r="DL7" s="39">
        <v>45.73</v>
      </c>
      <c r="DM7" s="39">
        <v>45.25</v>
      </c>
      <c r="DN7" s="39">
        <v>46.27</v>
      </c>
      <c r="DO7" s="39">
        <v>46.88</v>
      </c>
      <c r="DP7" s="39">
        <v>46.94</v>
      </c>
      <c r="DQ7" s="39">
        <v>47.62</v>
      </c>
      <c r="DR7" s="39">
        <v>48.85</v>
      </c>
      <c r="DS7" s="39">
        <v>12.94</v>
      </c>
      <c r="DT7" s="39">
        <v>14.45</v>
      </c>
      <c r="DU7" s="39">
        <v>14.93</v>
      </c>
      <c r="DV7" s="39">
        <v>14.46</v>
      </c>
      <c r="DW7" s="39">
        <v>15.13</v>
      </c>
      <c r="DX7" s="39">
        <v>10.71</v>
      </c>
      <c r="DY7" s="39">
        <v>10.93</v>
      </c>
      <c r="DZ7" s="39">
        <v>13.39</v>
      </c>
      <c r="EA7" s="39">
        <v>14.48</v>
      </c>
      <c r="EB7" s="39">
        <v>16.27</v>
      </c>
      <c r="EC7" s="39">
        <v>17.8</v>
      </c>
      <c r="ED7" s="39">
        <v>0.27</v>
      </c>
      <c r="EE7" s="39">
        <v>0.11</v>
      </c>
      <c r="EF7" s="39">
        <v>0.23</v>
      </c>
      <c r="EG7" s="39">
        <v>0.7</v>
      </c>
      <c r="EH7" s="39">
        <v>0.98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2020-02-04T02:44:25Z</cp:lastPrinted>
  <dcterms:created xsi:type="dcterms:W3CDTF">2019-12-05T04:19:54Z</dcterms:created>
  <dcterms:modified xsi:type="dcterms:W3CDTF">2020-02-04T02:44:26Z</dcterms:modified>
  <cp:category/>
</cp:coreProperties>
</file>