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erver3\F6060\工事中\5000_上下水道管理係\2024(R6)年度\R6決算統計\2025.1.22【2.13（木）期限】公営企業に係る経営比較分析表（令和５年度決算）の分析等について\252085_栗東市\252085_栗東市\"/>
    </mc:Choice>
  </mc:AlternateContent>
  <xr:revisionPtr revIDLastSave="0" documentId="13_ncr:1_{71FE1053-233E-48AD-90C0-3EFAF07FD7BF}" xr6:coauthVersionLast="47" xr6:coauthVersionMax="47" xr10:uidLastSave="{00000000-0000-0000-0000-000000000000}"/>
  <workbookProtection workbookAlgorithmName="SHA-512" workbookHashValue="A1Q3F1YOa5ZwbiZ1bKWp9rYaFVld8Yv8McsF0RXcG/LpLFOF1lRRkB4ZDrC+8obldpTDqIPdxExBSCEQYZwH1w==" workbookSaltValue="eey3UtAn1BaSRzK2oANu5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E85" i="4"/>
  <c r="AT10" i="4"/>
  <c r="AL10" i="4"/>
  <c r="I10" i="4"/>
  <c r="AL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<sst xmlns="http://schemas.openxmlformats.org/spreadsheetml/2006/main" count="236" uniqueCount="116">
  <si>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</si>
  <si>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</si>
  <si>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</si>
  <si>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</si>
  <si>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</si>
  <si>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</si>
  <si>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</si>
  <si>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</si>
  <si>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</si>
  <si>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</si>
  <si>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</si>
  <si>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</si>
  <si>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</si>
  <si>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</si>
  <si>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</si>
  <si>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</si>
  <si>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</si>
  <si>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</si>
  <si>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</si>
  <si>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</si>
  <si>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</si>
  <si>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</si>
  <si>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</si>
  <si>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</si>
  <si>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</si>
  <si>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</si>
  <si>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</si>
  <si>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</si>
  <si>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</si>
  <si>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</si>
  <si>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</si>
  <si>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</si>
  <si>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</si>
  <si>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</si>
  <si>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</si>
  <si>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</si>
  <si>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</si>
  <si>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</si>
  <si>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</si>
  <si>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</si>
  <si>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</si>
  <si>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</si>
  <si>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</si>
  <si>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</si>
  <si>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</si>
  <si>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</si>
  <si>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</si>
  <si>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</si>
  <si>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</si>
  <si>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</si>
  <si>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</si>
  <si>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</si>
  <si>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</si>
  <si>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</si>
  <si>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</si>
  <si>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</si>
  <si>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</si>
  <si>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</si>
  <si>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</si>
  <si>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</si>
  <si>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</si>
  <si>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</si>
  <si>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</si>
  <si>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</si>
  <si>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</si>
  <si>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</si>
  <si>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</si>
  <si>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</si>
  <si>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</si>
  <si>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</si>
  <si>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</si>
  <si>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</si>
  <si>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</si>
  <si>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</si>
  <si>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</si>
  <si>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</si>
  <si>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</si>
  <si>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</si>
  <si>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</si>
  <si>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</si>
  <si>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</si>
  <si>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</si>
  <si>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</si>
  <si>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</si>
  <si>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</si>
  <si>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</si>
  <si>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</si>
  <si>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</si>
  <si>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</si>
  <si>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</si>
  <si>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</si>
  <si>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</si>
  <si>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</si>
  <si>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</si>
  <si>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</si>
  <si>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</si>
  <si>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</si>
  <si>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</si>
  <si>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</si>
  <si>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</si>
  <si>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</si>
  <si>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</si>
  <si>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</si>
  <si>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</si>
  <si>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</si>
  <si>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</si>
  <si>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</si>
  <si>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</si>
  <si>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</si>
  <si>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</si>
  <si>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</si>
  <si>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</si>
  <si>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</si>
  <si>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 有形固定資産減価償却率は、下水道事業の早期着手と迅速かつ集中的な施設整備により、類似団体平均よりも高い水準にあるが、②法定耐用年数を経過した管渠はないことから、③管渠の更新投資・老朽化対策の実施には至っていない。
　しかし、令和７年度以降は耐用年数を経過する固定資産が発生し、今後は集中した老朽化に伴う更新需要が増加する。
　このような状況で、耐用年数により更新することは現実的ではないことから、限られた財源で公共下水道事業を安定的に運営していくために、ストックマネジメント計画に基づく計画的な修繕等を実施し、施設の長寿命化に努める必要がある。
</t>
    <rPh sb="146" eb="148">
      <t>コウシン</t>
    </rPh>
    <rPh sb="159" eb="161">
      <t>ゾウカ</t>
    </rPh>
    <rPh sb="171" eb="173">
      <t>ジョウキョウ</t>
    </rPh>
    <rPh sb="175" eb="179">
      <t>タイヨウネンスウ</t>
    </rPh>
    <rPh sb="182" eb="184">
      <t>コウシン</t>
    </rPh>
    <rPh sb="189" eb="191">
      <t>ゲンジツ</t>
    </rPh>
    <rPh sb="191" eb="192">
      <t>テキ</t>
    </rPh>
    <rPh sb="201" eb="202">
      <t>カギ</t>
    </rPh>
    <rPh sb="205" eb="207">
      <t>ザイゲン</t>
    </rPh>
    <rPh sb="208" eb="210">
      <t>コウキョウ</t>
    </rPh>
    <rPh sb="210" eb="213">
      <t>ゲスイドウ</t>
    </rPh>
    <rPh sb="213" eb="215">
      <t>ジギョウ</t>
    </rPh>
    <rPh sb="216" eb="219">
      <t>アンテイテキ</t>
    </rPh>
    <rPh sb="220" eb="222">
      <t>ウンエイ</t>
    </rPh>
    <rPh sb="239" eb="241">
      <t>ケイカク</t>
    </rPh>
    <rPh sb="242" eb="243">
      <t>モト</t>
    </rPh>
    <rPh sb="245" eb="248">
      <t>ケイカクテキ</t>
    </rPh>
    <rPh sb="249" eb="251">
      <t>シュウゼン</t>
    </rPh>
    <rPh sb="251" eb="252">
      <t>トウ</t>
    </rPh>
    <rPh sb="253" eb="255">
      <t>ジッシ</t>
    </rPh>
    <rPh sb="257" eb="259">
      <t>シセツ</t>
    </rPh>
    <rPh sb="260" eb="264">
      <t>チョウジュミョウカ</t>
    </rPh>
    <rPh sb="265" eb="266">
      <t>ツト</t>
    </rPh>
    <rPh sb="268" eb="270">
      <t>ヒツヨウ</t>
    </rPh>
    <phoneticPr fontId="4"/>
  </si>
  <si>
    <t>　①経常収支比率は100％を超え、単年度黒字を維持している。使用料収入は減少したものの、雨水処理負担金の収入増加、支払利息の減少が主な要因となり、昨年度に比べ約1ポイント上回っている。
　⑤経費回収率は100％を下回り、汚水処理に係る費用を下水道使用料収入で賄えていない状況が続いている。
　本市の初期整備は平成元年度から平成15年度までに集中的に行われ、これに係る企業債償還額が大きいことから、③流動比率は100％を下回っている。　　　
　④企業債残高対事業規模比率が類似団体平均及び全国平均を大きく上回っている状況が続いており、集中的整備に係る償還の順次終了により当該比率は緩やかに改善しているものの、今後、老朽管渠の改築など更新需要の増加による影響が懸念される。　　　
　⑥汚水処理原価は、類似団体平均値を下回り、比較的効率的な汚水処理運営が図れている。
　⑦施設利用率は、流域下水道接続のため、対象外となっている。
　⑧水洗化率は類似団体平均及び全国平均を上回るが、一定値で停滞していることから、さらなる水洗化促進にむけ普及啓発に努める必要がある。</t>
    <rPh sb="36" eb="38">
      <t>ゲンショウ</t>
    </rPh>
    <rPh sb="44" eb="48">
      <t>ウスイショリ</t>
    </rPh>
    <rPh sb="48" eb="51">
      <t>フタンキン</t>
    </rPh>
    <rPh sb="52" eb="54">
      <t>シュウニュウ</t>
    </rPh>
    <rPh sb="54" eb="56">
      <t>ゾウカ</t>
    </rPh>
    <rPh sb="57" eb="59">
      <t>シハラ</t>
    </rPh>
    <rPh sb="59" eb="61">
      <t>リソク</t>
    </rPh>
    <rPh sb="62" eb="64">
      <t>ゲンショウ</t>
    </rPh>
    <rPh sb="65" eb="66">
      <t>オモ</t>
    </rPh>
    <rPh sb="67" eb="69">
      <t>ヨウイン</t>
    </rPh>
    <rPh sb="73" eb="76">
      <t>サクネンド</t>
    </rPh>
    <rPh sb="77" eb="78">
      <t>クラ</t>
    </rPh>
    <rPh sb="79" eb="80">
      <t>ヤク</t>
    </rPh>
    <phoneticPr fontId="4"/>
  </si>
  <si>
    <t>　令和5年度は、経常利益が前年度に対し約1,275万円上回る結果となった。
　現時点では、大口使用者の経済活動の影響もあり、一定の使用料収入が確保できているが、今後は処理区域内水洗化人口が頭打ちとなること、一人あたり有収水量も減少傾向となることが見込まれるため、下水道使用料収入が大幅に増加することはないと予測される。
 引き続き資本費平準化債や国県補助金の活用による財源確保を行うとともに、投資内容や包括民間委託業務内容の拡大についての検討等、最大限の合理化を進めた上で、使用料の見直しについても検討する必要がある。
　今後、改築更新費用、耐震化費用が必要となることが見込まれることから、経営戦略やストックマネジメントに基づく計画的な取り組みを行い、投資と財政の両面から健全経営を図る必要がある。</t>
    <rPh sb="8" eb="10">
      <t>ケイジョウ</t>
    </rPh>
    <rPh sb="13" eb="16">
      <t>ゼンネンド</t>
    </rPh>
    <rPh sb="17" eb="18">
      <t>タイ</t>
    </rPh>
    <rPh sb="19" eb="20">
      <t>ヤク</t>
    </rPh>
    <rPh sb="25" eb="27">
      <t>マンエン</t>
    </rPh>
    <rPh sb="39" eb="42">
      <t>ゲンジテン</t>
    </rPh>
    <rPh sb="45" eb="47">
      <t>オオグチ</t>
    </rPh>
    <rPh sb="47" eb="50">
      <t>シヨウシャ</t>
    </rPh>
    <rPh sb="51" eb="53">
      <t>ケイザイ</t>
    </rPh>
    <rPh sb="53" eb="55">
      <t>カツドウ</t>
    </rPh>
    <rPh sb="56" eb="58">
      <t>エイキョウ</t>
    </rPh>
    <rPh sb="62" eb="64">
      <t>イッテイ</t>
    </rPh>
    <rPh sb="65" eb="68">
      <t>シヨウリョウ</t>
    </rPh>
    <rPh sb="68" eb="70">
      <t>シュウニュウ</t>
    </rPh>
    <rPh sb="71" eb="73">
      <t>カクホ</t>
    </rPh>
    <rPh sb="80" eb="82">
      <t>コンゴ</t>
    </rPh>
    <rPh sb="83" eb="88">
      <t>ショリクイキナイ</t>
    </rPh>
    <rPh sb="94" eb="95">
      <t>アタマ</t>
    </rPh>
    <rPh sb="95" eb="96">
      <t>ウ</t>
    </rPh>
    <rPh sb="103" eb="105">
      <t>ヒトリ</t>
    </rPh>
    <rPh sb="108" eb="112">
      <t>ユウシュウスイリョウ</t>
    </rPh>
    <rPh sb="113" eb="115">
      <t>ゲンショウ</t>
    </rPh>
    <rPh sb="115" eb="117">
      <t>ケイコウ</t>
    </rPh>
    <rPh sb="123" eb="125">
      <t>ミコ</t>
    </rPh>
    <rPh sb="140" eb="142">
      <t>オオハバ</t>
    </rPh>
    <rPh sb="143" eb="145">
      <t>ゾウカ</t>
    </rPh>
    <rPh sb="153" eb="155">
      <t>ヨソク</t>
    </rPh>
    <rPh sb="173" eb="178">
      <t>クニケンホジョキン</t>
    </rPh>
    <rPh sb="179" eb="181">
      <t>カツヨウ</t>
    </rPh>
    <rPh sb="189" eb="190">
      <t>オコナ</t>
    </rPh>
    <rPh sb="196" eb="198">
      <t>トウシ</t>
    </rPh>
    <rPh sb="198" eb="200">
      <t>ナイヨウ</t>
    </rPh>
    <rPh sb="201" eb="203">
      <t>ホウカツ</t>
    </rPh>
    <rPh sb="203" eb="205">
      <t>ミンカン</t>
    </rPh>
    <rPh sb="205" eb="207">
      <t>イタク</t>
    </rPh>
    <rPh sb="221" eb="222">
      <t>トウ</t>
    </rPh>
    <rPh sb="249" eb="251">
      <t>ケントウ</t>
    </rPh>
    <rPh sb="253" eb="255">
      <t>ヒツヨウ</t>
    </rPh>
    <rPh sb="342" eb="346">
      <t>カイチクコウシン</t>
    </rPh>
    <rPh sb="346" eb="348">
      <t>ヒヨウタイシンカヒヨウヒツヨウミコケイエイセンリャクトウシザイセイリョウメンケンゼン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</si>
</sst>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73-45C5-9DC5-0B381AB217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9473-45C5-9DC5-0B381AB217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9D-4629-93A7-C42FF26B0C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409D-4629-93A7-C42FF26B0C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98.93</c:v>
                </c:pt>
                <c:pt idx="1">
                  <c:v>98.87</c:v>
                </c:pt>
                <c:pt idx="2">
                  <c:v>98.9</c:v>
                </c:pt>
                <c:pt idx="3">
                  <c:v>98.97</c:v>
                </c:pt>
                <c:pt idx="4">
                  <c:v>98.97</c:v>
                </c:pt>
              </c:numCache>
            </c:numRef>
          </c:val>
          <c:extLst>
            <c:ext xmlns:c16="http://schemas.microsoft.com/office/drawing/2014/chart" uri="{C3380CC4-5D6E-409C-BE32-E72D297353CC}">
              <c16:uniqueId val="{00000000-D0AF-4E0D-A8AD-85613493DC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D0AF-4E0D-A8AD-85613493DC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107.18</c:v>
                </c:pt>
                <c:pt idx="1">
                  <c:v>112.24</c:v>
                </c:pt>
                <c:pt idx="2">
                  <c:v>108.2</c:v>
                </c:pt>
                <c:pt idx="3">
                  <c:v>109.21</c:v>
                </c:pt>
                <c:pt idx="4">
                  <c:v>110.06</c:v>
                </c:pt>
              </c:numCache>
            </c:numRef>
          </c:val>
          <c:extLst>
            <c:ext xmlns:c16="http://schemas.microsoft.com/office/drawing/2014/chart" uri="{C3380CC4-5D6E-409C-BE32-E72D297353CC}">
              <c16:uniqueId val="{00000000-624F-4F03-88AE-9A12456FEE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624F-4F03-88AE-9A12456FEE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39.67</c:v>
                </c:pt>
                <c:pt idx="1">
                  <c:v>41.1</c:v>
                </c:pt>
                <c:pt idx="2">
                  <c:v>42.61</c:v>
                </c:pt>
                <c:pt idx="3">
                  <c:v>44.09</c:v>
                </c:pt>
                <c:pt idx="4">
                  <c:v>45.53</c:v>
                </c:pt>
              </c:numCache>
            </c:numRef>
          </c:val>
          <c:extLst>
            <c:ext xmlns:c16="http://schemas.microsoft.com/office/drawing/2014/chart" uri="{C3380CC4-5D6E-409C-BE32-E72D297353CC}">
              <c16:uniqueId val="{00000000-F95D-42F9-BA4E-1E83C1154E2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F95D-42F9-BA4E-1E83C1154E2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EC-4090-A11B-8D4EF358BE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DDEC-4090-A11B-8D4EF358BE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84-4C6D-BC80-52DE314DAB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9F84-4C6D-BC80-52DE314DAB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74.349999999999994</c:v>
                </c:pt>
                <c:pt idx="1">
                  <c:v>74.59</c:v>
                </c:pt>
                <c:pt idx="2">
                  <c:v>83.93</c:v>
                </c:pt>
                <c:pt idx="3">
                  <c:v>82.15</c:v>
                </c:pt>
                <c:pt idx="4">
                  <c:v>87.49</c:v>
                </c:pt>
              </c:numCache>
            </c:numRef>
          </c:val>
          <c:extLst>
            <c:ext xmlns:c16="http://schemas.microsoft.com/office/drawing/2014/chart" uri="{C3380CC4-5D6E-409C-BE32-E72D297353CC}">
              <c16:uniqueId val="{00000000-BCAE-4B00-8C27-7646571FE7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BCAE-4B00-8C27-7646571FE7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1104.29</c:v>
                </c:pt>
                <c:pt idx="1">
                  <c:v>1072.99</c:v>
                </c:pt>
                <c:pt idx="2">
                  <c:v>969.01</c:v>
                </c:pt>
                <c:pt idx="3">
                  <c:v>946.89</c:v>
                </c:pt>
                <c:pt idx="4">
                  <c:v>905.04</c:v>
                </c:pt>
              </c:numCache>
            </c:numRef>
          </c:val>
          <c:extLst>
            <c:ext xmlns:c16="http://schemas.microsoft.com/office/drawing/2014/chart" uri="{C3380CC4-5D6E-409C-BE32-E72D297353CC}">
              <c16:uniqueId val="{00000000-D601-4673-894C-4B08B2685D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D601-4673-894C-4B08B2685D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91.18</c:v>
                </c:pt>
                <c:pt idx="1">
                  <c:v>89.59</c:v>
                </c:pt>
                <c:pt idx="2">
                  <c:v>96.66</c:v>
                </c:pt>
                <c:pt idx="3">
                  <c:v>97.74</c:v>
                </c:pt>
                <c:pt idx="4">
                  <c:v>97.55</c:v>
                </c:pt>
              </c:numCache>
            </c:numRef>
          </c:val>
          <c:extLst>
            <c:ext xmlns:c16="http://schemas.microsoft.com/office/drawing/2014/chart" uri="{C3380CC4-5D6E-409C-BE32-E72D297353CC}">
              <c16:uniqueId val="{00000000-14C7-4C68-864F-1E85968C97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14C7-4C68-864F-1E85968C97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135.31</c:v>
                </c:pt>
                <c:pt idx="1">
                  <c:v>133.37</c:v>
                </c:pt>
                <c:pt idx="2">
                  <c:v>128.18</c:v>
                </c:pt>
                <c:pt idx="3">
                  <c:v>126.23</c:v>
                </c:pt>
                <c:pt idx="4">
                  <c:v>125.74</c:v>
                </c:pt>
              </c:numCache>
            </c:numRef>
          </c:val>
          <c:extLst>
            <c:ext xmlns:c16="http://schemas.microsoft.com/office/drawing/2014/chart" uri="{C3380CC4-5D6E-409C-BE32-E72D297353CC}">
              <c16:uniqueId val="{00000000-CA47-4541-B7F9-5AFB0ADA2D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CA47-4541-B7F9-5AFB0ADA2D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栗東市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70469</v>
      </c>
      <c r="AM8" s="41"/>
      <c r="AN8" s="41"/>
      <c r="AO8" s="41"/>
      <c r="AP8" s="41"/>
      <c r="AQ8" s="41"/>
      <c r="AR8" s="41"/>
      <c r="AS8" s="41"/>
      <c r="AT8" s="34">
        <f>データ!T6</f>
        <v>52.69</v>
      </c>
      <c r="AU8" s="34"/>
      <c r="AV8" s="34"/>
      <c r="AW8" s="34"/>
      <c r="AX8" s="34"/>
      <c r="AY8" s="34"/>
      <c r="AZ8" s="34"/>
      <c r="BA8" s="34"/>
      <c r="BB8" s="34">
        <f>データ!U6</f>
        <v>1337.43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44.42</v>
      </c>
      <c r="J10" s="34"/>
      <c r="K10" s="34"/>
      <c r="L10" s="34"/>
      <c r="M10" s="34"/>
      <c r="N10" s="34"/>
      <c r="O10" s="34"/>
      <c r="P10" s="34">
        <f>データ!P6</f>
        <v>99.71</v>
      </c>
      <c r="Q10" s="34"/>
      <c r="R10" s="34"/>
      <c r="S10" s="34"/>
      <c r="T10" s="34"/>
      <c r="U10" s="34"/>
      <c r="V10" s="34"/>
      <c r="W10" s="34">
        <f>データ!Q6</f>
        <v>89.84</v>
      </c>
      <c r="X10" s="34"/>
      <c r="Y10" s="34"/>
      <c r="Z10" s="34"/>
      <c r="AA10" s="34"/>
      <c r="AB10" s="34"/>
      <c r="AC10" s="34"/>
      <c r="AD10" s="41">
        <f>データ!R6</f>
        <v>2510</v>
      </c>
      <c r="AE10" s="41"/>
      <c r="AF10" s="41"/>
      <c r="AG10" s="41"/>
      <c r="AH10" s="41"/>
      <c r="AI10" s="41"/>
      <c r="AJ10" s="41"/>
      <c r="AK10" s="2"/>
      <c r="AL10" s="41">
        <f>データ!V6</f>
        <v>70088</v>
      </c>
      <c r="AM10" s="41"/>
      <c r="AN10" s="41"/>
      <c r="AO10" s="41"/>
      <c r="AP10" s="41"/>
      <c r="AQ10" s="41"/>
      <c r="AR10" s="41"/>
      <c r="AS10" s="41"/>
      <c r="AT10" s="34">
        <f>データ!W6</f>
        <v>16.79</v>
      </c>
      <c r="AU10" s="34"/>
      <c r="AV10" s="34"/>
      <c r="AW10" s="34"/>
      <c r="AX10" s="34"/>
      <c r="AY10" s="34"/>
      <c r="AZ10" s="34"/>
      <c r="BA10" s="34"/>
      <c r="BB10" s="34">
        <f>データ!X6</f>
        <v>4174.3900000000003</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fXQabViNyRE0bvDsdmA33mY40SUbhgTieDlbvlqn4HWy9ZrsOwvr7rMPhR5UjEGVlT2Vkxr2KAAJ3B2QsCmoQ==" saltValue="zf9gOXN+FItvbHPlVoRZO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252085</v>
      </c>
      <c r="D6" s="19">
        <f t="shared" si="3"/>
        <v>46</v>
      </c>
      <c r="E6" s="19">
        <f t="shared" si="3"/>
        <v>17</v>
      </c>
      <c r="F6" s="19">
        <f t="shared" si="3"/>
        <v>1</v>
      </c>
      <c r="G6" s="19">
        <f t="shared" si="3"/>
        <v>0</v>
      </c>
      <c r="H6" s="19" t="str">
        <f t="shared" si="3"/>
        <v>滋賀県　栗東市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44.42</v>
      </c>
      <c r="P6" s="20">
        <f t="shared" si="3"/>
        <v>99.71</v>
      </c>
      <c r="Q6" s="20">
        <f t="shared" si="3"/>
        <v>89.84</v>
      </c>
      <c r="R6" s="20">
        <f t="shared" si="3"/>
        <v>2510</v>
      </c>
      <c r="S6" s="20">
        <f t="shared" si="3"/>
        <v>70469</v>
      </c>
      <c r="T6" s="20">
        <f t="shared" si="3"/>
        <v>52.69</v>
      </c>
      <c r="U6" s="20">
        <f t="shared" si="3"/>
        <v>1337.43</v>
      </c>
      <c r="V6" s="20">
        <f t="shared" si="3"/>
        <v>70088</v>
      </c>
      <c r="W6" s="20">
        <f t="shared" si="3"/>
        <v>16.79</v>
      </c>
      <c r="X6" s="20">
        <f t="shared" si="3"/>
        <v>4174.3900000000003</v>
      </c>
      <c r="Y6" s="21">
        <f>IF(Y7="",NA(),Y7)</f>
        <v>107.18</v>
      </c>
      <c r="Z6" s="21">
        <f t="shared" ref="Z6:AH6" si="4">IF(Z7="",NA(),Z7)</f>
        <v>112.24</v>
      </c>
      <c r="AA6" s="21">
        <f t="shared" si="4"/>
        <v>108.2</v>
      </c>
      <c r="AB6" s="21">
        <f t="shared" si="4"/>
        <v>109.21</v>
      </c>
      <c r="AC6" s="21">
        <f t="shared" si="4"/>
        <v>110.06</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74.349999999999994</v>
      </c>
      <c r="AV6" s="21">
        <f t="shared" ref="AV6:BD6" si="6">IF(AV7="",NA(),AV7)</f>
        <v>74.59</v>
      </c>
      <c r="AW6" s="21">
        <f t="shared" si="6"/>
        <v>83.93</v>
      </c>
      <c r="AX6" s="21">
        <f t="shared" si="6"/>
        <v>82.15</v>
      </c>
      <c r="AY6" s="21">
        <f t="shared" si="6"/>
        <v>87.49</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1104.29</v>
      </c>
      <c r="BG6" s="21">
        <f t="shared" ref="BG6:BO6" si="7">IF(BG7="",NA(),BG7)</f>
        <v>1072.99</v>
      </c>
      <c r="BH6" s="21">
        <f t="shared" si="7"/>
        <v>969.01</v>
      </c>
      <c r="BI6" s="21">
        <f t="shared" si="7"/>
        <v>946.89</v>
      </c>
      <c r="BJ6" s="21">
        <f t="shared" si="7"/>
        <v>905.04</v>
      </c>
      <c r="BK6" s="21">
        <f t="shared" si="7"/>
        <v>847.44</v>
      </c>
      <c r="BL6" s="21">
        <f t="shared" si="7"/>
        <v>857.88</v>
      </c>
      <c r="BM6" s="21">
        <f t="shared" si="7"/>
        <v>825.1</v>
      </c>
      <c r="BN6" s="21">
        <f t="shared" si="7"/>
        <v>789.87</v>
      </c>
      <c r="BO6" s="21">
        <f t="shared" si="7"/>
        <v>749.43</v>
      </c>
      <c r="BP6" s="20" t="str">
        <f>IF(BP7="","",IF(BP7="-","【-】","【"&amp;SUBSTITUTE(TEXT(BP7,"#,##0.00"),"-","△")&amp;"】"))</f>
        <v>【630.82】</v>
      </c>
      <c r="BQ6" s="21">
        <f>IF(BQ7="",NA(),BQ7)</f>
        <v>91.18</v>
      </c>
      <c r="BR6" s="21">
        <f t="shared" ref="BR6:BZ6" si="8">IF(BR7="",NA(),BR7)</f>
        <v>89.59</v>
      </c>
      <c r="BS6" s="21">
        <f t="shared" si="8"/>
        <v>96.66</v>
      </c>
      <c r="BT6" s="21">
        <f t="shared" si="8"/>
        <v>97.74</v>
      </c>
      <c r="BU6" s="21">
        <f t="shared" si="8"/>
        <v>97.55</v>
      </c>
      <c r="BV6" s="21">
        <f t="shared" si="8"/>
        <v>94.69</v>
      </c>
      <c r="BW6" s="21">
        <f t="shared" si="8"/>
        <v>94.97</v>
      </c>
      <c r="BX6" s="21">
        <f t="shared" si="8"/>
        <v>97.07</v>
      </c>
      <c r="BY6" s="21">
        <f t="shared" si="8"/>
        <v>98.06</v>
      </c>
      <c r="BZ6" s="21">
        <f t="shared" si="8"/>
        <v>98.46</v>
      </c>
      <c r="CA6" s="20" t="str">
        <f>IF(CA7="","",IF(CA7="-","【-】","【"&amp;SUBSTITUTE(TEXT(CA7,"#,##0.00"),"-","△")&amp;"】"))</f>
        <v>【97.81】</v>
      </c>
      <c r="CB6" s="21">
        <f>IF(CB7="",NA(),CB7)</f>
        <v>135.31</v>
      </c>
      <c r="CC6" s="21">
        <f t="shared" ref="CC6:CK6" si="9">IF(CC7="",NA(),CC7)</f>
        <v>133.37</v>
      </c>
      <c r="CD6" s="21">
        <f t="shared" si="9"/>
        <v>128.18</v>
      </c>
      <c r="CE6" s="21">
        <f t="shared" si="9"/>
        <v>126.23</v>
      </c>
      <c r="CF6" s="21">
        <f t="shared" si="9"/>
        <v>125.74</v>
      </c>
      <c r="CG6" s="21">
        <f t="shared" si="9"/>
        <v>159.78</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98.93</v>
      </c>
      <c r="CY6" s="21">
        <f t="shared" ref="CY6:DG6" si="11">IF(CY7="",NA(),CY7)</f>
        <v>98.87</v>
      </c>
      <c r="CZ6" s="21">
        <f t="shared" si="11"/>
        <v>98.9</v>
      </c>
      <c r="DA6" s="21">
        <f t="shared" si="11"/>
        <v>98.97</v>
      </c>
      <c r="DB6" s="21">
        <f t="shared" si="11"/>
        <v>98.97</v>
      </c>
      <c r="DC6" s="21">
        <f t="shared" si="11"/>
        <v>92.62</v>
      </c>
      <c r="DD6" s="21">
        <f t="shared" si="11"/>
        <v>92.72</v>
      </c>
      <c r="DE6" s="21">
        <f t="shared" si="11"/>
        <v>92.88</v>
      </c>
      <c r="DF6" s="21">
        <f t="shared" si="11"/>
        <v>92.9</v>
      </c>
      <c r="DG6" s="21">
        <f t="shared" si="11"/>
        <v>92.89</v>
      </c>
      <c r="DH6" s="20" t="str">
        <f>IF(DH7="","",IF(DH7="-","【-】","【"&amp;SUBSTITUTE(TEXT(DH7,"#,##0.00"),"-","△")&amp;"】"))</f>
        <v>【95.91】</v>
      </c>
      <c r="DI6" s="21">
        <f>IF(DI7="",NA(),DI7)</f>
        <v>39.67</v>
      </c>
      <c r="DJ6" s="21">
        <f t="shared" ref="DJ6:DR6" si="12">IF(DJ7="",NA(),DJ7)</f>
        <v>41.1</v>
      </c>
      <c r="DK6" s="21">
        <f t="shared" si="12"/>
        <v>42.61</v>
      </c>
      <c r="DL6" s="21">
        <f t="shared" si="12"/>
        <v>44.09</v>
      </c>
      <c r="DM6" s="21">
        <f t="shared" si="12"/>
        <v>45.53</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252085</v>
      </c>
      <c r="D7" s="23">
        <v>46</v>
      </c>
      <c r="E7" s="23">
        <v>17</v>
      </c>
      <c r="F7" s="23">
        <v>1</v>
      </c>
      <c r="G7" s="23">
        <v>0</v>
      </c>
      <c r="H7" s="23" t="s">
        <v>96</v>
      </c>
      <c r="I7" s="23" t="s">
        <v>97</v>
      </c>
      <c r="J7" s="23" t="s">
        <v>98</v>
      </c>
      <c r="K7" s="23" t="s">
        <v>99</v>
      </c>
      <c r="L7" s="23" t="s">
        <v>100</v>
      </c>
      <c r="M7" s="23" t="s">
        <v>101</v>
      </c>
      <c r="N7" s="24" t="s">
        <v>102</v>
      </c>
      <c r="O7" s="24">
        <v>44.42</v>
      </c>
      <c r="P7" s="24">
        <v>99.71</v>
      </c>
      <c r="Q7" s="24">
        <v>89.84</v>
      </c>
      <c r="R7" s="24">
        <v>2510</v>
      </c>
      <c r="S7" s="24">
        <v>70469</v>
      </c>
      <c r="T7" s="24">
        <v>52.69</v>
      </c>
      <c r="U7" s="24">
        <v>1337.43</v>
      </c>
      <c r="V7" s="24">
        <v>70088</v>
      </c>
      <c r="W7" s="24">
        <v>16.79</v>
      </c>
      <c r="X7" s="24">
        <v>4174.3900000000003</v>
      </c>
      <c r="Y7" s="24">
        <v>107.18</v>
      </c>
      <c r="Z7" s="24">
        <v>112.24</v>
      </c>
      <c r="AA7" s="24">
        <v>108.2</v>
      </c>
      <c r="AB7" s="24">
        <v>109.21</v>
      </c>
      <c r="AC7" s="24">
        <v>110.06</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74.349999999999994</v>
      </c>
      <c r="AV7" s="24">
        <v>74.59</v>
      </c>
      <c r="AW7" s="24">
        <v>83.93</v>
      </c>
      <c r="AX7" s="24">
        <v>82.15</v>
      </c>
      <c r="AY7" s="24">
        <v>87.49</v>
      </c>
      <c r="AZ7" s="24">
        <v>68.180000000000007</v>
      </c>
      <c r="BA7" s="24">
        <v>67.930000000000007</v>
      </c>
      <c r="BB7" s="24">
        <v>68.53</v>
      </c>
      <c r="BC7" s="24">
        <v>69.180000000000007</v>
      </c>
      <c r="BD7" s="24">
        <v>76.319999999999993</v>
      </c>
      <c r="BE7" s="24">
        <v>78.430000000000007</v>
      </c>
      <c r="BF7" s="24">
        <v>1104.29</v>
      </c>
      <c r="BG7" s="24">
        <v>1072.99</v>
      </c>
      <c r="BH7" s="24">
        <v>969.01</v>
      </c>
      <c r="BI7" s="24">
        <v>946.89</v>
      </c>
      <c r="BJ7" s="24">
        <v>905.04</v>
      </c>
      <c r="BK7" s="24">
        <v>847.44</v>
      </c>
      <c r="BL7" s="24">
        <v>857.88</v>
      </c>
      <c r="BM7" s="24">
        <v>825.1</v>
      </c>
      <c r="BN7" s="24">
        <v>789.87</v>
      </c>
      <c r="BO7" s="24">
        <v>749.43</v>
      </c>
      <c r="BP7" s="24">
        <v>630.82000000000005</v>
      </c>
      <c r="BQ7" s="24">
        <v>91.18</v>
      </c>
      <c r="BR7" s="24">
        <v>89.59</v>
      </c>
      <c r="BS7" s="24">
        <v>96.66</v>
      </c>
      <c r="BT7" s="24">
        <v>97.74</v>
      </c>
      <c r="BU7" s="24">
        <v>97.55</v>
      </c>
      <c r="BV7" s="24">
        <v>94.69</v>
      </c>
      <c r="BW7" s="24">
        <v>94.97</v>
      </c>
      <c r="BX7" s="24">
        <v>97.07</v>
      </c>
      <c r="BY7" s="24">
        <v>98.06</v>
      </c>
      <c r="BZ7" s="24">
        <v>98.46</v>
      </c>
      <c r="CA7" s="24">
        <v>97.81</v>
      </c>
      <c r="CB7" s="24">
        <v>135.31</v>
      </c>
      <c r="CC7" s="24">
        <v>133.37</v>
      </c>
      <c r="CD7" s="24">
        <v>128.18</v>
      </c>
      <c r="CE7" s="24">
        <v>126.23</v>
      </c>
      <c r="CF7" s="24">
        <v>125.74</v>
      </c>
      <c r="CG7" s="24">
        <v>159.78</v>
      </c>
      <c r="CH7" s="24">
        <v>159.49</v>
      </c>
      <c r="CI7" s="24">
        <v>157.81</v>
      </c>
      <c r="CJ7" s="24">
        <v>157.37</v>
      </c>
      <c r="CK7" s="24">
        <v>157.44999999999999</v>
      </c>
      <c r="CL7" s="24">
        <v>138.75</v>
      </c>
      <c r="CM7" s="24" t="s">
        <v>102</v>
      </c>
      <c r="CN7" s="24" t="s">
        <v>102</v>
      </c>
      <c r="CO7" s="24" t="s">
        <v>102</v>
      </c>
      <c r="CP7" s="24" t="s">
        <v>102</v>
      </c>
      <c r="CQ7" s="24" t="s">
        <v>102</v>
      </c>
      <c r="CR7" s="24">
        <v>68.31</v>
      </c>
      <c r="CS7" s="24">
        <v>65.28</v>
      </c>
      <c r="CT7" s="24">
        <v>64.92</v>
      </c>
      <c r="CU7" s="24">
        <v>64.14</v>
      </c>
      <c r="CV7" s="24">
        <v>63.71</v>
      </c>
      <c r="CW7" s="24">
        <v>58.94</v>
      </c>
      <c r="CX7" s="24">
        <v>98.93</v>
      </c>
      <c r="CY7" s="24">
        <v>98.87</v>
      </c>
      <c r="CZ7" s="24">
        <v>98.9</v>
      </c>
      <c r="DA7" s="24">
        <v>98.97</v>
      </c>
      <c r="DB7" s="24">
        <v>98.97</v>
      </c>
      <c r="DC7" s="24">
        <v>92.62</v>
      </c>
      <c r="DD7" s="24">
        <v>92.72</v>
      </c>
      <c r="DE7" s="24">
        <v>92.88</v>
      </c>
      <c r="DF7" s="24">
        <v>92.9</v>
      </c>
      <c r="DG7" s="24">
        <v>92.89</v>
      </c>
      <c r="DH7" s="24">
        <v>95.91</v>
      </c>
      <c r="DI7" s="24">
        <v>39.67</v>
      </c>
      <c r="DJ7" s="24">
        <v>41.1</v>
      </c>
      <c r="DK7" s="24">
        <v>42.61</v>
      </c>
      <c r="DL7" s="24">
        <v>44.09</v>
      </c>
      <c r="DM7" s="24">
        <v>45.53</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いずみ</cp:lastModifiedBy>
  <cp:lastPrinted>2025-02-12T02:50:42Z</cp:lastPrinted>
  <dcterms:created xsi:type="dcterms:W3CDTF">2025-01-24T07:03:39Z</dcterms:created>
  <dcterms:modified xsi:type="dcterms:W3CDTF">2025-02-12T04:19:28Z</dcterms:modified>
  <cp:category/>
</cp:coreProperties>
</file>