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erver3\F1030\★財政係\2022(令和4)年度\090調査・照会・通知（係全般）\津田\R5.1.24〆公営企業に係る経営比較分析表（令和３年度決算）の分析等について\上下水道課　回答\"/>
    </mc:Choice>
  </mc:AlternateContent>
  <xr:revisionPtr revIDLastSave="0" documentId="8_{1F57B0F6-E361-4294-93D0-03BBAC196595}" xr6:coauthVersionLast="47" xr6:coauthVersionMax="47" xr10:uidLastSave="{00000000-0000-0000-0000-000000000000}"/>
  <workbookProtection workbookAlgorithmName="SHA-512" workbookHashValue="Sr/mJCrjYdjc6KZ1zPWrFoG7nJ5uTHexJOUtmKkoyPJ2wmPy24PDPoqSxd7xOsvHXAMeUJZOqhaEv2bVQgLHag==" workbookSaltValue="6cmTgXchKMcLzPpafZNJp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R6" i="5"/>
  <c r="AD10" i="4" s="1"/>
  <c r="Q6" i="5"/>
  <c r="W10" i="4" s="1"/>
  <c r="P6" i="5"/>
  <c r="O6" i="5"/>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BB10" i="4"/>
  <c r="AT10" i="4"/>
  <c r="P10" i="4"/>
  <c r="I10" i="4"/>
  <c r="AL8" i="4"/>
  <c r="B6" i="4"/>
</calcChain>
</file>

<file path=xl/sharedStrings.xml><?xml version="1.0" encoding="utf-8"?>
<sst xmlns="http://schemas.openxmlformats.org/spreadsheetml/2006/main" count="235" uniqueCount="118">
  <si>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</si>
  <si>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</si>
  <si>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</si>
  <si>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</si>
  <si>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</si>
  <si>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</si>
  <si>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</si>
  <si>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</si>
  <si>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</si>
  <si>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</si>
  <si>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</si>
  <si>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</si>
  <si>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</si>
  <si>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</si>
  <si>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</si>
  <si>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</si>
  <si>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</si>
  <si>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</si>
  <si>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</si>
  <si>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</si>
  <si>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</si>
  <si>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</si>
  <si>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</si>
  <si>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</si>
  <si>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</si>
  <si>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</si>
  <si>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</si>
  <si>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</si>
  <si>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</si>
  <si>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</si>
  <si>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</si>
  <si>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</si>
  <si>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</si>
  <si>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</si>
  <si>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</si>
  <si>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</si>
  <si>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</si>
  <si>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</si>
  <si>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</si>
  <si>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</si>
  <si>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</si>
  <si>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</si>
  <si>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</si>
  <si>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</si>
  <si>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</si>
  <si>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</si>
  <si>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</si>
  <si>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</si>
  <si>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</si>
  <si>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</si>
  <si>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</si>
  <si>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</si>
  <si>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</si>
  <si>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</si>
  <si>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</si>
  <si>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</si>
  <si>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</si>
  <si>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</si>
  <si>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</si>
  <si>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</si>
  <si>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</si>
  <si>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</si>
  <si>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</si>
  <si>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</si>
  <si>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</si>
  <si>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</si>
  <si>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</si>
  <si>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</si>
  <si>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</si>
  <si>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</si>
  <si>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</si>
  <si>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</si>
  <si>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</si>
  <si>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</si>
  <si>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</si>
  <si>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</si>
  <si>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</si>
  <si>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</si>
  <si>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</si>
  <si>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</si>
  <si>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</si>
  <si>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</si>
  <si>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</si>
  <si>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</si>
  <si>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</si>
  <si>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</si>
  <si>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</si>
  <si>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</si>
  <si>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</si>
  <si>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</si>
  <si>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</si>
  <si>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</si>
  <si>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</si>
  <si>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</si>
  <si>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</si>
  <si>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</si>
  <si>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</si>
  <si>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</si>
  <si>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</si>
  <si>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</si>
  <si>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</si>
  <si>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</si>
  <si>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</si>
  <si>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</si>
  <si>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</si>
  <si>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</si>
  <si>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</si>
  <si>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</si>
  <si>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</si>
  <si>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</si>
  <si>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</si>
  <si>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</si>
  <si>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</si>
  <si>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</si>
  <si>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</si>
  <si>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 有形固定資産減価償却率は、下水道事業の早期着手と迅速かつ集中的な施設整備により、類似団体平均よりも高い水準にあるが、②法定耐用年数を経過した管渠はないことから、③管渠の更新投資・老朽化対策の実施には至っていない。今後の集中した老朽化に伴う更新需要の増加に備え、平成29年度よりストックマネジメントを導入し計画的かつ効率的な維持管理に努めている。</t>
    <phoneticPr fontId="4"/>
  </si>
  <si>
    <t>①経常収支比率は100％を超え、単年度黒字を維持している。R2年度は新型コロナに伴う料金減免の財源繰入に加え、巣ごもり需要があったことで、より高い数値となっていたため、R3年度は約6ポイント減少となったが、使用料収入は増加が続いており、類似団体平均値を上回っている。⑤経費回収率は100％を下回り、汚水処理に係る費用を下水道使用料収入で賄えていない状況が続いているものの、新型コロナの影響による巣ごもり需要による使用料収入の増加により数値が大きく改善している。本市の初期整備は平成元年度から平成15年度までに集中的に行われ、これに係る企業債償還額が大きいことから、③流動比率は100％を下回っている。引き続き資本費平準化債の活用や他会計からの繰入金等による財源確保の必要があり、厳しい資金状況が続くと見込まれる。④企業債残高対事業規模比率が類似団体平均及び全国平均を大きく上回っている状況が続いており、集中的整備に係る償還の順次終了により当該比率は緩やかに改善しているものの、今後、老朽管渠の改築など更新需要の増加による影響が懸念される。⑥汚水処理原価は、類似団体平均値を下回り、比較的効率的な汚水処理運営が図れている。また、有収水量の増加や資本費（支払利息）の減少により数値が改善している。⑦施設利用率は、流域下水道接続のため、対象外となっている（H30より見直し）。⑧水洗化率は類似団体平均及び全国平均を上回るが、一定値で停滞していることから、さらなる水洗化促進にむけ普及啓発に努める必要がある。</t>
    <rPh sb="40" eb="41">
      <t>トモナ</t>
    </rPh>
    <rPh sb="42" eb="44">
      <t>リョウキン</t>
    </rPh>
    <rPh sb="44" eb="46">
      <t>ゲンメン</t>
    </rPh>
    <rPh sb="47" eb="49">
      <t>ザイゲン</t>
    </rPh>
    <rPh sb="52" eb="53">
      <t>クワ</t>
    </rPh>
    <rPh sb="59" eb="61">
      <t>ジュヨウ</t>
    </rPh>
    <rPh sb="71" eb="72">
      <t>タカ</t>
    </rPh>
    <rPh sb="73" eb="75">
      <t>スウチ</t>
    </rPh>
    <rPh sb="86" eb="88">
      <t>ネンド</t>
    </rPh>
    <rPh sb="103" eb="106">
      <t>シヨウリョウ</t>
    </rPh>
    <rPh sb="106" eb="108">
      <t>シュウニュウ</t>
    </rPh>
    <rPh sb="109" eb="111">
      <t>ゾウカ</t>
    </rPh>
    <rPh sb="112" eb="113">
      <t>ツヅ</t>
    </rPh>
    <rPh sb="118" eb="120">
      <t>ルイジ</t>
    </rPh>
    <rPh sb="120" eb="122">
      <t>ダンタイ</t>
    </rPh>
    <rPh sb="122" eb="124">
      <t>ヘイキン</t>
    </rPh>
    <rPh sb="124" eb="125">
      <t>チ</t>
    </rPh>
    <rPh sb="126" eb="128">
      <t>ウワマワ</t>
    </rPh>
    <rPh sb="186" eb="188">
      <t>シンガタ</t>
    </rPh>
    <rPh sb="192" eb="194">
      <t>エイキョウ</t>
    </rPh>
    <rPh sb="201" eb="203">
      <t>ジュヨウ</t>
    </rPh>
    <rPh sb="206" eb="209">
      <t>シヨウリョウ</t>
    </rPh>
    <rPh sb="209" eb="211">
      <t>シュウニュウ</t>
    </rPh>
    <rPh sb="212" eb="214">
      <t>ゾウカ</t>
    </rPh>
    <rPh sb="217" eb="219">
      <t>スウチ</t>
    </rPh>
    <rPh sb="220" eb="221">
      <t>オオ</t>
    </rPh>
    <rPh sb="223" eb="225">
      <t>カイゼン</t>
    </rPh>
    <rPh sb="272" eb="273">
      <t>ガク</t>
    </rPh>
    <rPh sb="274" eb="275">
      <t>オオ</t>
    </rPh>
    <rPh sb="392" eb="394">
      <t>ジョウキョウ</t>
    </rPh>
    <rPh sb="395" eb="396">
      <t>ツヅ</t>
    </rPh>
    <rPh sb="513" eb="515">
      <t>ユウシュウ</t>
    </rPh>
    <rPh sb="515" eb="517">
      <t>スイリョウ</t>
    </rPh>
    <rPh sb="518" eb="520">
      <t>ゾウカ</t>
    </rPh>
    <rPh sb="521" eb="523">
      <t>シホン</t>
    </rPh>
    <rPh sb="523" eb="524">
      <t>ヒ</t>
    </rPh>
    <rPh sb="525" eb="527">
      <t>シハラ</t>
    </rPh>
    <rPh sb="527" eb="529">
      <t>リソク</t>
    </rPh>
    <rPh sb="531" eb="533">
      <t>ゲンショウ</t>
    </rPh>
    <rPh sb="536" eb="538">
      <t>スウチ</t>
    </rPh>
    <rPh sb="539" eb="541">
      <t>カイゼン</t>
    </rPh>
    <phoneticPr fontId="4"/>
  </si>
  <si>
    <t>　令和3年度は、新型コロナ流行に伴う巣籠需要により、使用料収入が例年に比べ増加していること、特別利益として流域下水道維持管理負担金返還金が生じたため、当年度純利益は過年度平均を上回る結果となった。
　水洗化人口及び世帯数は微増が続くものの、行政区域内人口は横ばいとなっていることや、新型コロナの影響による巣ごもり需要の解消が見込まれることから、今後下水道使用料収入は頭打ちになることが予想される。
　集中的整備にかかる企業債償還が重荷となる状態が続いており、経費回収率も100％を下回ることから一般会計からの繰入金により経営が成り立つ状況にある。今後、更新需要の増加に備え、経営戦略の見直しやストックマネジメントに基づく計画的な取り組みを行い、安定経営を図る必要がある。</t>
    <rPh sb="111" eb="113">
      <t>ビゾウ</t>
    </rPh>
    <rPh sb="114" eb="115">
      <t>ツヅ</t>
    </rPh>
    <rPh sb="120" eb="122">
      <t>ギョウセイ</t>
    </rPh>
    <rPh sb="122" eb="124">
      <t>クイキ</t>
    </rPh>
    <rPh sb="124" eb="125">
      <t>ナイ</t>
    </rPh>
    <rPh sb="128" eb="129">
      <t>ヨコ</t>
    </rPh>
    <rPh sb="141" eb="143">
      <t>シンガタ</t>
    </rPh>
    <rPh sb="147" eb="149">
      <t>エイキョウ</t>
    </rPh>
    <rPh sb="159" eb="161">
      <t>カイショウ</t>
    </rPh>
    <rPh sb="162" eb="164">
      <t>ミコ</t>
    </rPh>
    <rPh sb="172" eb="174">
      <t>コンゴ</t>
    </rPh>
    <rPh sb="292" eb="294">
      <t>ミナオ</t>
    </rPh>
    <rPh sb="319" eb="32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</si>
</sst>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FE-4F4C-B5ED-CAD98AA3210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52FE-4F4C-B5ED-CAD98AA3210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91.44</c:v>
                </c:pt>
                <c:pt idx="1">
                  <c:v>0</c:v>
                </c:pt>
                <c:pt idx="2">
                  <c:v>0</c:v>
                </c:pt>
                <c:pt idx="3">
                  <c:v>0</c:v>
                </c:pt>
                <c:pt idx="4">
                  <c:v>0</c:v>
                </c:pt>
              </c:numCache>
            </c:numRef>
          </c:val>
          <c:extLst>
            <c:ext xmlns:c16="http://schemas.microsoft.com/office/drawing/2014/chart" uri="{C3380CC4-5D6E-409C-BE32-E72D297353CC}">
              <c16:uniqueId val="{00000000-2D61-47C4-86EA-2B589814FD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2D61-47C4-86EA-2B589814FD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98.94</c:v>
                </c:pt>
                <c:pt idx="1">
                  <c:v>98.9</c:v>
                </c:pt>
                <c:pt idx="2">
                  <c:v>98.93</c:v>
                </c:pt>
                <c:pt idx="3">
                  <c:v>98.87</c:v>
                </c:pt>
                <c:pt idx="4">
                  <c:v>98.9</c:v>
                </c:pt>
              </c:numCache>
            </c:numRef>
          </c:val>
          <c:extLst>
            <c:ext xmlns:c16="http://schemas.microsoft.com/office/drawing/2014/chart" uri="{C3380CC4-5D6E-409C-BE32-E72D297353CC}">
              <c16:uniqueId val="{00000000-5B60-4887-B661-86DF8715D13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5B60-4887-B661-86DF8715D13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106.79</c:v>
                </c:pt>
                <c:pt idx="1">
                  <c:v>106.66</c:v>
                </c:pt>
                <c:pt idx="2">
                  <c:v>107.18</c:v>
                </c:pt>
                <c:pt idx="3">
                  <c:v>112.24</c:v>
                </c:pt>
                <c:pt idx="4">
                  <c:v>108.2</c:v>
                </c:pt>
              </c:numCache>
            </c:numRef>
          </c:val>
          <c:extLst>
            <c:ext xmlns:c16="http://schemas.microsoft.com/office/drawing/2014/chart" uri="{C3380CC4-5D6E-409C-BE32-E72D297353CC}">
              <c16:uniqueId val="{00000000-EB2E-4917-BFC4-9EC02F6892D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EB2E-4917-BFC4-9EC02F6892D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37.15</c:v>
                </c:pt>
                <c:pt idx="1">
                  <c:v>38.32</c:v>
                </c:pt>
                <c:pt idx="2">
                  <c:v>39.67</c:v>
                </c:pt>
                <c:pt idx="3">
                  <c:v>41.1</c:v>
                </c:pt>
                <c:pt idx="4">
                  <c:v>42.61</c:v>
                </c:pt>
              </c:numCache>
            </c:numRef>
          </c:val>
          <c:extLst>
            <c:ext xmlns:c16="http://schemas.microsoft.com/office/drawing/2014/chart" uri="{C3380CC4-5D6E-409C-BE32-E72D297353CC}">
              <c16:uniqueId val="{00000000-2B31-4903-980A-1B3180B014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2B31-4903-980A-1B3180B014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13-4CAC-8001-DDB6793CB0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0313-4CAC-8001-DDB6793CB0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04-40B8-BB27-533DDD6C292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0104-40B8-BB27-533DDD6C292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76.91</c:v>
                </c:pt>
                <c:pt idx="1">
                  <c:v>78.91</c:v>
                </c:pt>
                <c:pt idx="2">
                  <c:v>74.349999999999994</c:v>
                </c:pt>
                <c:pt idx="3">
                  <c:v>74.59</c:v>
                </c:pt>
                <c:pt idx="4">
                  <c:v>83.93</c:v>
                </c:pt>
              </c:numCache>
            </c:numRef>
          </c:val>
          <c:extLst>
            <c:ext xmlns:c16="http://schemas.microsoft.com/office/drawing/2014/chart" uri="{C3380CC4-5D6E-409C-BE32-E72D297353CC}">
              <c16:uniqueId val="{00000000-7EDA-44E3-880E-EE1427A205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7EDA-44E3-880E-EE1427A205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1254.1500000000001</c:v>
                </c:pt>
                <c:pt idx="1">
                  <c:v>1199.3399999999999</c:v>
                </c:pt>
                <c:pt idx="2">
                  <c:v>1104.29</c:v>
                </c:pt>
                <c:pt idx="3">
                  <c:v>1072.99</c:v>
                </c:pt>
                <c:pt idx="4">
                  <c:v>969.01</c:v>
                </c:pt>
              </c:numCache>
            </c:numRef>
          </c:val>
          <c:extLst>
            <c:ext xmlns:c16="http://schemas.microsoft.com/office/drawing/2014/chart" uri="{C3380CC4-5D6E-409C-BE32-E72D297353CC}">
              <c16:uniqueId val="{00000000-E3C2-49F5-8333-9B830FA5194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E3C2-49F5-8333-9B830FA5194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84.09</c:v>
                </c:pt>
                <c:pt idx="1">
                  <c:v>86.08</c:v>
                </c:pt>
                <c:pt idx="2">
                  <c:v>91.18</c:v>
                </c:pt>
                <c:pt idx="3">
                  <c:v>89.59</c:v>
                </c:pt>
                <c:pt idx="4">
                  <c:v>96.66</c:v>
                </c:pt>
              </c:numCache>
            </c:numRef>
          </c:val>
          <c:extLst>
            <c:ext xmlns:c16="http://schemas.microsoft.com/office/drawing/2014/chart" uri="{C3380CC4-5D6E-409C-BE32-E72D297353CC}">
              <c16:uniqueId val="{00000000-7406-4F7C-A978-3A6BAA6611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7406-4F7C-A978-3A6BAA6611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144.18</c:v>
                </c:pt>
                <c:pt idx="1">
                  <c:v>140.82</c:v>
                </c:pt>
                <c:pt idx="2">
                  <c:v>135.31</c:v>
                </c:pt>
                <c:pt idx="3">
                  <c:v>133.37</c:v>
                </c:pt>
                <c:pt idx="4">
                  <c:v>128.18</c:v>
                </c:pt>
              </c:numCache>
            </c:numRef>
          </c:val>
          <c:extLst>
            <c:ext xmlns:c16="http://schemas.microsoft.com/office/drawing/2014/chart" uri="{C3380CC4-5D6E-409C-BE32-E72D297353CC}">
              <c16:uniqueId val="{00000000-459E-4B83-8524-BD4DA786BFD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459E-4B83-8524-BD4DA786BFD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栗東市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70364</v>
      </c>
      <c r="AM8" s="42"/>
      <c r="AN8" s="42"/>
      <c r="AO8" s="42"/>
      <c r="AP8" s="42"/>
      <c r="AQ8" s="42"/>
      <c r="AR8" s="42"/>
      <c r="AS8" s="42"/>
      <c r="AT8" s="35">
        <f>データ!T6</f>
        <v>52.69</v>
      </c>
      <c r="AU8" s="35"/>
      <c r="AV8" s="35"/>
      <c r="AW8" s="35"/>
      <c r="AX8" s="35"/>
      <c r="AY8" s="35"/>
      <c r="AZ8" s="35"/>
      <c r="BA8" s="35"/>
      <c r="BB8" s="35">
        <f>データ!U6</f>
        <v>1335.43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42.33</v>
      </c>
      <c r="J10" s="35"/>
      <c r="K10" s="35"/>
      <c r="L10" s="35"/>
      <c r="M10" s="35"/>
      <c r="N10" s="35"/>
      <c r="O10" s="35"/>
      <c r="P10" s="35">
        <f>データ!P6</f>
        <v>99.24</v>
      </c>
      <c r="Q10" s="35"/>
      <c r="R10" s="35"/>
      <c r="S10" s="35"/>
      <c r="T10" s="35"/>
      <c r="U10" s="35"/>
      <c r="V10" s="35"/>
      <c r="W10" s="35">
        <f>データ!Q6</f>
        <v>84.73</v>
      </c>
      <c r="X10" s="35"/>
      <c r="Y10" s="35"/>
      <c r="Z10" s="35"/>
      <c r="AA10" s="35"/>
      <c r="AB10" s="35"/>
      <c r="AC10" s="35"/>
      <c r="AD10" s="42">
        <f>データ!R6</f>
        <v>2510</v>
      </c>
      <c r="AE10" s="42"/>
      <c r="AF10" s="42"/>
      <c r="AG10" s="42"/>
      <c r="AH10" s="42"/>
      <c r="AI10" s="42"/>
      <c r="AJ10" s="42"/>
      <c r="AK10" s="2"/>
      <c r="AL10" s="42">
        <f>データ!V6</f>
        <v>69641</v>
      </c>
      <c r="AM10" s="42"/>
      <c r="AN10" s="42"/>
      <c r="AO10" s="42"/>
      <c r="AP10" s="42"/>
      <c r="AQ10" s="42"/>
      <c r="AR10" s="42"/>
      <c r="AS10" s="42"/>
      <c r="AT10" s="35">
        <f>データ!W6</f>
        <v>16.79</v>
      </c>
      <c r="AU10" s="35"/>
      <c r="AV10" s="35"/>
      <c r="AW10" s="35"/>
      <c r="AX10" s="35"/>
      <c r="AY10" s="35"/>
      <c r="AZ10" s="35"/>
      <c r="BA10" s="35"/>
      <c r="BB10" s="35">
        <f>データ!X6</f>
        <v>4147.7700000000004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DlW6RJxroB3I20Ux9gNhFhRerwrmvgjvw8sIqXN/Rz8ej1lMLu3fbTbfcmxgwAqH3GMVAXRUDiG7ewjckgXSiA==" saltValue="eFxFrbSYnN2pMruoV4FUo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252085</v>
      </c>
      <c r="D6" s="19">
        <f t="shared" si="3"/>
        <v>46</v>
      </c>
      <c r="E6" s="19">
        <f t="shared" si="3"/>
        <v>17</v>
      </c>
      <c r="F6" s="19">
        <f t="shared" si="3"/>
        <v>1</v>
      </c>
      <c r="G6" s="19">
        <f t="shared" si="3"/>
        <v>0</v>
      </c>
      <c r="H6" s="19" t="str">
        <f t="shared" si="3"/>
        <v>滋賀県　栗東市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42.33</v>
      </c>
      <c r="P6" s="20">
        <f t="shared" si="3"/>
        <v>99.24</v>
      </c>
      <c r="Q6" s="20">
        <f t="shared" si="3"/>
        <v>84.73</v>
      </c>
      <c r="R6" s="20">
        <f t="shared" si="3"/>
        <v>2510</v>
      </c>
      <c r="S6" s="20">
        <f t="shared" si="3"/>
        <v>70364</v>
      </c>
      <c r="T6" s="20">
        <f t="shared" si="3"/>
        <v>52.69</v>
      </c>
      <c r="U6" s="20">
        <f t="shared" si="3"/>
        <v>1335.43</v>
      </c>
      <c r="V6" s="20">
        <f t="shared" si="3"/>
        <v>69641</v>
      </c>
      <c r="W6" s="20">
        <f t="shared" si="3"/>
        <v>16.79</v>
      </c>
      <c r="X6" s="20">
        <f t="shared" si="3"/>
        <v>4147.7700000000004</v>
      </c>
      <c r="Y6" s="21">
        <f>IF(Y7="",NA(),Y7)</f>
        <v>106.79</v>
      </c>
      <c r="Z6" s="21">
        <f t="shared" ref="Z6:AH6" si="4">IF(Z7="",NA(),Z7)</f>
        <v>106.66</v>
      </c>
      <c r="AA6" s="21">
        <f t="shared" si="4"/>
        <v>107.18</v>
      </c>
      <c r="AB6" s="21">
        <f t="shared" si="4"/>
        <v>112.24</v>
      </c>
      <c r="AC6" s="21">
        <f t="shared" si="4"/>
        <v>108.2</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76.91</v>
      </c>
      <c r="AV6" s="21">
        <f t="shared" ref="AV6:BD6" si="6">IF(AV7="",NA(),AV7)</f>
        <v>78.91</v>
      </c>
      <c r="AW6" s="21">
        <f t="shared" si="6"/>
        <v>74.349999999999994</v>
      </c>
      <c r="AX6" s="21">
        <f t="shared" si="6"/>
        <v>74.59</v>
      </c>
      <c r="AY6" s="21">
        <f t="shared" si="6"/>
        <v>83.93</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1254.1500000000001</v>
      </c>
      <c r="BG6" s="21">
        <f t="shared" ref="BG6:BO6" si="7">IF(BG7="",NA(),BG7)</f>
        <v>1199.3399999999999</v>
      </c>
      <c r="BH6" s="21">
        <f t="shared" si="7"/>
        <v>1104.29</v>
      </c>
      <c r="BI6" s="21">
        <f t="shared" si="7"/>
        <v>1072.99</v>
      </c>
      <c r="BJ6" s="21">
        <f t="shared" si="7"/>
        <v>969.01</v>
      </c>
      <c r="BK6" s="21">
        <f t="shared" si="7"/>
        <v>799.41</v>
      </c>
      <c r="BL6" s="21">
        <f t="shared" si="7"/>
        <v>820.36</v>
      </c>
      <c r="BM6" s="21">
        <f t="shared" si="7"/>
        <v>847.44</v>
      </c>
      <c r="BN6" s="21">
        <f t="shared" si="7"/>
        <v>857.88</v>
      </c>
      <c r="BO6" s="21">
        <f t="shared" si="7"/>
        <v>825.1</v>
      </c>
      <c r="BP6" s="20" t="str">
        <f>IF(BP7="","",IF(BP7="-","【-】","【"&amp;SUBSTITUTE(TEXT(BP7,"#,##0.00"),"-","△")&amp;"】"))</f>
        <v>【669.12】</v>
      </c>
      <c r="BQ6" s="21">
        <f>IF(BQ7="",NA(),BQ7)</f>
        <v>84.09</v>
      </c>
      <c r="BR6" s="21">
        <f t="shared" ref="BR6:BZ6" si="8">IF(BR7="",NA(),BR7)</f>
        <v>86.08</v>
      </c>
      <c r="BS6" s="21">
        <f t="shared" si="8"/>
        <v>91.18</v>
      </c>
      <c r="BT6" s="21">
        <f t="shared" si="8"/>
        <v>89.59</v>
      </c>
      <c r="BU6" s="21">
        <f t="shared" si="8"/>
        <v>96.66</v>
      </c>
      <c r="BV6" s="21">
        <f t="shared" si="8"/>
        <v>96.54</v>
      </c>
      <c r="BW6" s="21">
        <f t="shared" si="8"/>
        <v>95.4</v>
      </c>
      <c r="BX6" s="21">
        <f t="shared" si="8"/>
        <v>94.69</v>
      </c>
      <c r="BY6" s="21">
        <f t="shared" si="8"/>
        <v>94.97</v>
      </c>
      <c r="BZ6" s="21">
        <f t="shared" si="8"/>
        <v>97.07</v>
      </c>
      <c r="CA6" s="20" t="str">
        <f>IF(CA7="","",IF(CA7="-","【-】","【"&amp;SUBSTITUTE(TEXT(CA7,"#,##0.00"),"-","△")&amp;"】"))</f>
        <v>【99.73】</v>
      </c>
      <c r="CB6" s="21">
        <f>IF(CB7="",NA(),CB7)</f>
        <v>144.18</v>
      </c>
      <c r="CC6" s="21">
        <f t="shared" ref="CC6:CK6" si="9">IF(CC7="",NA(),CC7)</f>
        <v>140.82</v>
      </c>
      <c r="CD6" s="21">
        <f t="shared" si="9"/>
        <v>135.31</v>
      </c>
      <c r="CE6" s="21">
        <f t="shared" si="9"/>
        <v>133.37</v>
      </c>
      <c r="CF6" s="21">
        <f t="shared" si="9"/>
        <v>128.18</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91.44</v>
      </c>
      <c r="CN6" s="21" t="str">
        <f t="shared" ref="CN6:CV6" si="10">IF(CN7="",NA(),CN7)</f>
        <v>-</v>
      </c>
      <c r="CO6" s="21" t="str">
        <f t="shared" si="10"/>
        <v>-</v>
      </c>
      <c r="CP6" s="21" t="str">
        <f t="shared" si="10"/>
        <v>-</v>
      </c>
      <c r="CQ6" s="21" t="str">
        <f t="shared" si="10"/>
        <v>-</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98.94</v>
      </c>
      <c r="CY6" s="21">
        <f t="shared" ref="CY6:DG6" si="11">IF(CY7="",NA(),CY7)</f>
        <v>98.9</v>
      </c>
      <c r="CZ6" s="21">
        <f t="shared" si="11"/>
        <v>98.93</v>
      </c>
      <c r="DA6" s="21">
        <f t="shared" si="11"/>
        <v>98.87</v>
      </c>
      <c r="DB6" s="21">
        <f t="shared" si="11"/>
        <v>98.9</v>
      </c>
      <c r="DC6" s="21">
        <f t="shared" si="11"/>
        <v>92.3</v>
      </c>
      <c r="DD6" s="21">
        <f t="shared" si="11"/>
        <v>92.55</v>
      </c>
      <c r="DE6" s="21">
        <f t="shared" si="11"/>
        <v>92.62</v>
      </c>
      <c r="DF6" s="21">
        <f t="shared" si="11"/>
        <v>92.72</v>
      </c>
      <c r="DG6" s="21">
        <f t="shared" si="11"/>
        <v>92.88</v>
      </c>
      <c r="DH6" s="20" t="str">
        <f>IF(DH7="","",IF(DH7="-","【-】","【"&amp;SUBSTITUTE(TEXT(DH7,"#,##0.00"),"-","△")&amp;"】"))</f>
        <v>【95.72】</v>
      </c>
      <c r="DI6" s="21">
        <f>IF(DI7="",NA(),DI7)</f>
        <v>37.15</v>
      </c>
      <c r="DJ6" s="21">
        <f t="shared" ref="DJ6:DR6" si="12">IF(DJ7="",NA(),DJ7)</f>
        <v>38.32</v>
      </c>
      <c r="DK6" s="21">
        <f t="shared" si="12"/>
        <v>39.67</v>
      </c>
      <c r="DL6" s="21">
        <f t="shared" si="12"/>
        <v>41.1</v>
      </c>
      <c r="DM6" s="21">
        <f t="shared" si="12"/>
        <v>42.61</v>
      </c>
      <c r="DN6" s="21">
        <f t="shared" si="12"/>
        <v>25.61</v>
      </c>
      <c r="DO6" s="21">
        <f t="shared" si="12"/>
        <v>26.13</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1.07</v>
      </c>
      <c r="DZ6" s="21">
        <f t="shared" si="13"/>
        <v>1.03</v>
      </c>
      <c r="EA6" s="21">
        <f t="shared" si="13"/>
        <v>1.43</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252085</v>
      </c>
      <c r="D7" s="23">
        <v>46</v>
      </c>
      <c r="E7" s="23">
        <v>17</v>
      </c>
      <c r="F7" s="23">
        <v>1</v>
      </c>
      <c r="G7" s="23">
        <v>0</v>
      </c>
      <c r="H7" s="23" t="s">
        <v>96</v>
      </c>
      <c r="I7" s="23" t="s">
        <v>97</v>
      </c>
      <c r="J7" s="23" t="s">
        <v>98</v>
      </c>
      <c r="K7" s="23" t="s">
        <v>99</v>
      </c>
      <c r="L7" s="23" t="s">
        <v>100</v>
      </c>
      <c r="M7" s="23" t="s">
        <v>101</v>
      </c>
      <c r="N7" s="24" t="s">
        <v>102</v>
      </c>
      <c r="O7" s="24">
        <v>42.33</v>
      </c>
      <c r="P7" s="24">
        <v>99.24</v>
      </c>
      <c r="Q7" s="24">
        <v>84.73</v>
      </c>
      <c r="R7" s="24">
        <v>2510</v>
      </c>
      <c r="S7" s="24">
        <v>70364</v>
      </c>
      <c r="T7" s="24">
        <v>52.69</v>
      </c>
      <c r="U7" s="24">
        <v>1335.43</v>
      </c>
      <c r="V7" s="24">
        <v>69641</v>
      </c>
      <c r="W7" s="24">
        <v>16.79</v>
      </c>
      <c r="X7" s="24">
        <v>4147.7700000000004</v>
      </c>
      <c r="Y7" s="24">
        <v>106.79</v>
      </c>
      <c r="Z7" s="24">
        <v>106.66</v>
      </c>
      <c r="AA7" s="24">
        <v>107.18</v>
      </c>
      <c r="AB7" s="24">
        <v>112.24</v>
      </c>
      <c r="AC7" s="24">
        <v>108.2</v>
      </c>
      <c r="AD7" s="24">
        <v>108.03</v>
      </c>
      <c r="AE7" s="24">
        <v>106.9</v>
      </c>
      <c r="AF7" s="24">
        <v>106.99</v>
      </c>
      <c r="AG7" s="24">
        <v>107.85</v>
      </c>
      <c r="AH7" s="24">
        <v>108.04</v>
      </c>
      <c r="AI7" s="24">
        <v>107.02</v>
      </c>
      <c r="AJ7" s="24">
        <v>0</v>
      </c>
      <c r="AK7" s="24">
        <v>0</v>
      </c>
      <c r="AL7" s="24">
        <v>0</v>
      </c>
      <c r="AM7" s="24">
        <v>0</v>
      </c>
      <c r="AN7" s="24">
        <v>0</v>
      </c>
      <c r="AO7" s="24">
        <v>13.55</v>
      </c>
      <c r="AP7" s="24">
        <v>9.06</v>
      </c>
      <c r="AQ7" s="24">
        <v>7.42</v>
      </c>
      <c r="AR7" s="24">
        <v>4.72</v>
      </c>
      <c r="AS7" s="24">
        <v>4.49</v>
      </c>
      <c r="AT7" s="24">
        <v>3.09</v>
      </c>
      <c r="AU7" s="24">
        <v>76.91</v>
      </c>
      <c r="AV7" s="24">
        <v>78.91</v>
      </c>
      <c r="AW7" s="24">
        <v>74.349999999999994</v>
      </c>
      <c r="AX7" s="24">
        <v>74.59</v>
      </c>
      <c r="AY7" s="24">
        <v>83.93</v>
      </c>
      <c r="AZ7" s="24">
        <v>78.45</v>
      </c>
      <c r="BA7" s="24">
        <v>76.31</v>
      </c>
      <c r="BB7" s="24">
        <v>68.180000000000007</v>
      </c>
      <c r="BC7" s="24">
        <v>67.930000000000007</v>
      </c>
      <c r="BD7" s="24">
        <v>68.53</v>
      </c>
      <c r="BE7" s="24">
        <v>71.39</v>
      </c>
      <c r="BF7" s="24">
        <v>1254.1500000000001</v>
      </c>
      <c r="BG7" s="24">
        <v>1199.3399999999999</v>
      </c>
      <c r="BH7" s="24">
        <v>1104.29</v>
      </c>
      <c r="BI7" s="24">
        <v>1072.99</v>
      </c>
      <c r="BJ7" s="24">
        <v>969.01</v>
      </c>
      <c r="BK7" s="24">
        <v>799.41</v>
      </c>
      <c r="BL7" s="24">
        <v>820.36</v>
      </c>
      <c r="BM7" s="24">
        <v>847.44</v>
      </c>
      <c r="BN7" s="24">
        <v>857.88</v>
      </c>
      <c r="BO7" s="24">
        <v>825.1</v>
      </c>
      <c r="BP7" s="24">
        <v>669.12</v>
      </c>
      <c r="BQ7" s="24">
        <v>84.09</v>
      </c>
      <c r="BR7" s="24">
        <v>86.08</v>
      </c>
      <c r="BS7" s="24">
        <v>91.18</v>
      </c>
      <c r="BT7" s="24">
        <v>89.59</v>
      </c>
      <c r="BU7" s="24">
        <v>96.66</v>
      </c>
      <c r="BV7" s="24">
        <v>96.54</v>
      </c>
      <c r="BW7" s="24">
        <v>95.4</v>
      </c>
      <c r="BX7" s="24">
        <v>94.69</v>
      </c>
      <c r="BY7" s="24">
        <v>94.97</v>
      </c>
      <c r="BZ7" s="24">
        <v>97.07</v>
      </c>
      <c r="CA7" s="24">
        <v>99.73</v>
      </c>
      <c r="CB7" s="24">
        <v>144.18</v>
      </c>
      <c r="CC7" s="24">
        <v>140.82</v>
      </c>
      <c r="CD7" s="24">
        <v>135.31</v>
      </c>
      <c r="CE7" s="24">
        <v>133.37</v>
      </c>
      <c r="CF7" s="24">
        <v>128.18</v>
      </c>
      <c r="CG7" s="24">
        <v>162.81</v>
      </c>
      <c r="CH7" s="24">
        <v>163.19999999999999</v>
      </c>
      <c r="CI7" s="24">
        <v>159.78</v>
      </c>
      <c r="CJ7" s="24">
        <v>159.49</v>
      </c>
      <c r="CK7" s="24">
        <v>157.81</v>
      </c>
      <c r="CL7" s="24">
        <v>134.97999999999999</v>
      </c>
      <c r="CM7" s="24">
        <v>91.44</v>
      </c>
      <c r="CN7" s="24" t="s">
        <v>102</v>
      </c>
      <c r="CO7" s="24" t="s">
        <v>102</v>
      </c>
      <c r="CP7" s="24" t="s">
        <v>102</v>
      </c>
      <c r="CQ7" s="24" t="s">
        <v>102</v>
      </c>
      <c r="CR7" s="24">
        <v>64.959999999999994</v>
      </c>
      <c r="CS7" s="24">
        <v>65.040000000000006</v>
      </c>
      <c r="CT7" s="24">
        <v>68.31</v>
      </c>
      <c r="CU7" s="24">
        <v>65.28</v>
      </c>
      <c r="CV7" s="24">
        <v>64.92</v>
      </c>
      <c r="CW7" s="24">
        <v>59.99</v>
      </c>
      <c r="CX7" s="24">
        <v>98.94</v>
      </c>
      <c r="CY7" s="24">
        <v>98.9</v>
      </c>
      <c r="CZ7" s="24">
        <v>98.93</v>
      </c>
      <c r="DA7" s="24">
        <v>98.87</v>
      </c>
      <c r="DB7" s="24">
        <v>98.9</v>
      </c>
      <c r="DC7" s="24">
        <v>92.3</v>
      </c>
      <c r="DD7" s="24">
        <v>92.55</v>
      </c>
      <c r="DE7" s="24">
        <v>92.62</v>
      </c>
      <c r="DF7" s="24">
        <v>92.72</v>
      </c>
      <c r="DG7" s="24">
        <v>92.88</v>
      </c>
      <c r="DH7" s="24">
        <v>95.72</v>
      </c>
      <c r="DI7" s="24">
        <v>37.15</v>
      </c>
      <c r="DJ7" s="24">
        <v>38.32</v>
      </c>
      <c r="DK7" s="24">
        <v>39.67</v>
      </c>
      <c r="DL7" s="24">
        <v>41.1</v>
      </c>
      <c r="DM7" s="24">
        <v>42.61</v>
      </c>
      <c r="DN7" s="24">
        <v>25.61</v>
      </c>
      <c r="DO7" s="24">
        <v>26.13</v>
      </c>
      <c r="DP7" s="24">
        <v>26.36</v>
      </c>
      <c r="DQ7" s="24">
        <v>23.79</v>
      </c>
      <c r="DR7" s="24">
        <v>25.66</v>
      </c>
      <c r="DS7" s="24">
        <v>38.17</v>
      </c>
      <c r="DT7" s="24">
        <v>0</v>
      </c>
      <c r="DU7" s="24">
        <v>0</v>
      </c>
      <c r="DV7" s="24">
        <v>0</v>
      </c>
      <c r="DW7" s="24">
        <v>0</v>
      </c>
      <c r="DX7" s="24">
        <v>0</v>
      </c>
      <c r="DY7" s="24">
        <v>1.07</v>
      </c>
      <c r="DZ7" s="24">
        <v>1.03</v>
      </c>
      <c r="EA7" s="24">
        <v>1.43</v>
      </c>
      <c r="EB7" s="24">
        <v>1.22</v>
      </c>
      <c r="EC7" s="24">
        <v>1.61</v>
      </c>
      <c r="ED7" s="24">
        <v>6.54</v>
      </c>
      <c r="EE7" s="24">
        <v>0</v>
      </c>
      <c r="EF7" s="24">
        <v>0</v>
      </c>
      <c r="EG7" s="24">
        <v>0</v>
      </c>
      <c r="EH7" s="24">
        <v>0</v>
      </c>
      <c r="EI7" s="24">
        <v>0</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津田　直人</cp:lastModifiedBy>
  <cp:lastPrinted>2023-01-11T09:56:16Z</cp:lastPrinted>
  <dcterms:created xsi:type="dcterms:W3CDTF">2022-12-01T01:19:53Z</dcterms:created>
  <dcterms:modified xsi:type="dcterms:W3CDTF">2023-01-20T00:44:36Z</dcterms:modified>
  <cp:category/>
</cp:coreProperties>
</file>