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erver4\desktop$\1226\デスクトップ\R2経営比較分析表\下水\"/>
    </mc:Choice>
  </mc:AlternateContent>
  <workbookProtection workbookAlgorithmName="SHA-512" workbookHashValue="GN9S+HrDEbgknD5d5nZQuIMuihCcAOtffX7+WvR4W6GWrwHOcda0Tkf9P7cm9wUR/mWk1B/b3xxw5J70khFqrA==" workbookSaltValue="KbqDujD3rZwP9YbXXJ6jl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I10" i="4"/>
  <c r="B10" i="4"/>
  <c r="AL8" i="4"/>
  <c r="AD8" i="4"/>
  <c r="P8" i="4"/>
  <c r="I8" i="4"/>
  <c r="B8" i="4"/>
</calcChain>
</file>

<file path=xl/sharedStrings.xml><?xml version="1.0" encoding="utf-8"?>
<sst xmlns="http://schemas.openxmlformats.org/spreadsheetml/2006/main" count="234" uniqueCount="118">
  <si>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</si>
  <si>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</si>
  <si>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</si>
  <si>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</si>
  <si>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</si>
  <si>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</si>
  <si>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</si>
  <si>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</si>
  <si>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</si>
  <si>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</si>
  <si>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</si>
  <si>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</si>
  <si>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</si>
  <si>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</si>
  <si>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</si>
  <si>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</si>
  <si>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</si>
  <si>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</si>
  <si>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</si>
  <si>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</si>
  <si>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</si>
  <si>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</si>
  <si>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</si>
  <si>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</si>
  <si>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</si>
  <si>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</si>
  <si>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</si>
  <si>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</si>
  <si>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</si>
  <si>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</si>
  <si>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</si>
  <si>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</si>
  <si>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</si>
  <si>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</si>
  <si>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</si>
  <si>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</si>
  <si>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</si>
  <si>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</si>
  <si>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</si>
  <si>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</si>
  <si>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</si>
  <si>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</si>
  <si>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</si>
  <si>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</si>
  <si>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</si>
  <si>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</si>
  <si>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</si>
  <si>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</si>
  <si>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</si>
  <si>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</si>
  <si>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</si>
  <si>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</si>
  <si>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</si>
  <si>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</si>
  <si>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</si>
  <si>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</si>
  <si>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</si>
  <si>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</si>
  <si>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</si>
  <si>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</si>
  <si>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</si>
  <si>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</si>
  <si>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</si>
  <si>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</si>
  <si>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</si>
  <si>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</si>
  <si>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</si>
  <si>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</si>
  <si>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</si>
  <si>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</si>
  <si>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</si>
  <si>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</si>
  <si>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</si>
  <si>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</si>
  <si>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</si>
  <si>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</si>
  <si>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</si>
  <si>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</si>
  <si>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</si>
  <si>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</si>
  <si>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</si>
  <si>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</si>
  <si>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</si>
  <si>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</si>
  <si>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</si>
  <si>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</si>
  <si>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</si>
  <si>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</si>
  <si>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</si>
  <si>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</si>
  <si>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</si>
  <si>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</si>
  <si>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</si>
  <si>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</si>
  <si>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</si>
  <si>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</si>
  <si>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栗東市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</si>
  <si>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</si>
  <si>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</si>
  <si>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</si>
  <si>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</si>
  <si>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</si>
  <si>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</si>
  <si>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</si>
  <si>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</si>
  <si>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</si>
  <si>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</si>
  <si>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</si>
  <si>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</si>
  <si>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</si>
  <si>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</si>
  <si>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</si>
  <si>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</si>
  <si>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</si>
  <si>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</si>
  <si>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 有形固定資産減価償却率は、下水道事業の早期着手と迅速かつ集中的な施設整備により、類似団体平均よりも高い水準にあるが、②法定耐用年数を経過した管渠はないことから、③管渠の更新投資・老朽化対策の実施には至っていない。今後の集中した老朽化に伴う更新需要の増加に備え、平成29年度よりストックマネジメントを導入し計画的かつ効率的な維持管理に努めている。</t>
    <rPh sb="12" eb="13">
      <t>リツ</t>
    </rPh>
    <rPh sb="15" eb="18">
      <t>ゲスイドウ</t>
    </rPh>
    <rPh sb="18" eb="20">
      <t>ジギョウ</t>
    </rPh>
    <rPh sb="21" eb="23">
      <t>ソウキ</t>
    </rPh>
    <rPh sb="23" eb="25">
      <t>チャクシュ</t>
    </rPh>
    <rPh sb="26" eb="28">
      <t>ジンソク</t>
    </rPh>
    <rPh sb="30" eb="33">
      <t>シュウチュウテキ</t>
    </rPh>
    <rPh sb="34" eb="36">
      <t>シセツ</t>
    </rPh>
    <rPh sb="36" eb="38">
      <t>セイビ</t>
    </rPh>
    <rPh sb="129" eb="130">
      <t>ソナ</t>
    </rPh>
    <rPh sb="132" eb="134">
      <t>ヘイセイ</t>
    </rPh>
    <rPh sb="136" eb="138">
      <t>ネンド</t>
    </rPh>
    <rPh sb="151" eb="153">
      <t>ドウニュウ</t>
    </rPh>
    <rPh sb="154" eb="157">
      <t>ケイカクテキ</t>
    </rPh>
    <rPh sb="159" eb="162">
      <t>コウリツテキ</t>
    </rPh>
    <rPh sb="163" eb="165">
      <t>イジ</t>
    </rPh>
    <rPh sb="165" eb="167">
      <t>カンリ</t>
    </rPh>
    <rPh sb="168" eb="169">
      <t>ツト</t>
    </rPh>
    <phoneticPr fontId="4"/>
  </si>
  <si>
    <t>　水洗化人口及び世帯数は引き続き増加しているが、その伸びは鈍化傾向にある。面整備の概成と人口増加の鈍化により、下水道使用料収入は頭打ちになることが予想される。
　令和2年度は、新型コロナの経済対策として基本料金の減免措置を行ったたが、その財源は一般会計からの繰入金（補助金）により賄っている。なお、新型コロナ流行に伴う巣籠需要により、使用料収入（基本料金の減免措置分を除く）が例年に比べ増加したことから、当年度純利益は過年度平均を上回る結果となった。
　集中的整備にかかる企業債償還が重荷となる状態が続いており、経費回収率も100％を下回ることから一般会計からの繰入金により経営が成り立つ状況にある。今後、更新需要の増加に備え、経営戦略やストックマネジメントに基づく計画的な取り組みにより安定経営を図る必要がある。</t>
    <rPh sb="1" eb="4">
      <t>スイセンカ</t>
    </rPh>
    <rPh sb="4" eb="6">
      <t>ジンコウ</t>
    </rPh>
    <rPh sb="6" eb="7">
      <t>オヨ</t>
    </rPh>
    <rPh sb="8" eb="11">
      <t>セタイスウ</t>
    </rPh>
    <rPh sb="12" eb="13">
      <t>ヒ</t>
    </rPh>
    <rPh sb="14" eb="15">
      <t>ツヅ</t>
    </rPh>
    <rPh sb="16" eb="18">
      <t>ゾウカ</t>
    </rPh>
    <rPh sb="26" eb="27">
      <t>ノ</t>
    </rPh>
    <rPh sb="29" eb="31">
      <t>ドンカ</t>
    </rPh>
    <rPh sb="31" eb="33">
      <t>ケイコウ</t>
    </rPh>
    <rPh sb="37" eb="38">
      <t>メン</t>
    </rPh>
    <rPh sb="38" eb="40">
      <t>セイビ</t>
    </rPh>
    <rPh sb="41" eb="43">
      <t>ガイセイ</t>
    </rPh>
    <rPh sb="44" eb="46">
      <t>ジンコウ</t>
    </rPh>
    <rPh sb="46" eb="48">
      <t>ゾウカ</t>
    </rPh>
    <rPh sb="49" eb="51">
      <t>ドンカ</t>
    </rPh>
    <rPh sb="64" eb="66">
      <t>アタマウ</t>
    </rPh>
    <rPh sb="73" eb="75">
      <t>ヨソウ</t>
    </rPh>
    <rPh sb="81" eb="83">
      <t>レイワ</t>
    </rPh>
    <rPh sb="84" eb="86">
      <t>ネンド</t>
    </rPh>
    <rPh sb="88" eb="90">
      <t>シンガタ</t>
    </rPh>
    <rPh sb="94" eb="96">
      <t>ケイザイ</t>
    </rPh>
    <rPh sb="96" eb="98">
      <t>タイサク</t>
    </rPh>
    <rPh sb="101" eb="103">
      <t>キホン</t>
    </rPh>
    <rPh sb="103" eb="105">
      <t>リョウキン</t>
    </rPh>
    <rPh sb="106" eb="108">
      <t>ゲンメン</t>
    </rPh>
    <rPh sb="108" eb="110">
      <t>ソチ</t>
    </rPh>
    <rPh sb="111" eb="112">
      <t>オコナ</t>
    </rPh>
    <rPh sb="119" eb="121">
      <t>ザイゲン</t>
    </rPh>
    <rPh sb="122" eb="124">
      <t>イッパン</t>
    </rPh>
    <rPh sb="124" eb="126">
      <t>カイケイ</t>
    </rPh>
    <rPh sb="129" eb="131">
      <t>クリイレ</t>
    </rPh>
    <rPh sb="131" eb="132">
      <t>キン</t>
    </rPh>
    <rPh sb="133" eb="136">
      <t>ホジョキン</t>
    </rPh>
    <rPh sb="140" eb="141">
      <t>マカナ</t>
    </rPh>
    <rPh sb="149" eb="151">
      <t>シンガタ</t>
    </rPh>
    <rPh sb="154" eb="156">
      <t>リュウコウ</t>
    </rPh>
    <rPh sb="157" eb="158">
      <t>トモナ</t>
    </rPh>
    <rPh sb="159" eb="161">
      <t>スゴモリ</t>
    </rPh>
    <rPh sb="161" eb="163">
      <t>ジュヨウ</t>
    </rPh>
    <rPh sb="167" eb="170">
      <t>シヨウリョウ</t>
    </rPh>
    <rPh sb="170" eb="172">
      <t>シュウニュウ</t>
    </rPh>
    <rPh sb="173" eb="175">
      <t>キホン</t>
    </rPh>
    <rPh sb="175" eb="177">
      <t>リョウキン</t>
    </rPh>
    <rPh sb="178" eb="180">
      <t>ゲンメン</t>
    </rPh>
    <rPh sb="180" eb="182">
      <t>ソチ</t>
    </rPh>
    <rPh sb="182" eb="183">
      <t>ブン</t>
    </rPh>
    <rPh sb="184" eb="185">
      <t>ノゾ</t>
    </rPh>
    <rPh sb="188" eb="190">
      <t>レイネン</t>
    </rPh>
    <rPh sb="191" eb="192">
      <t>クラ</t>
    </rPh>
    <rPh sb="193" eb="195">
      <t>ゾウカ</t>
    </rPh>
    <rPh sb="202" eb="205">
      <t>トウネンド</t>
    </rPh>
    <rPh sb="205" eb="208">
      <t>ジュンリエキ</t>
    </rPh>
    <rPh sb="209" eb="212">
      <t>カネンド</t>
    </rPh>
    <rPh sb="212" eb="214">
      <t>ヘイキン</t>
    </rPh>
    <rPh sb="215" eb="217">
      <t>ウワマワ</t>
    </rPh>
    <rPh sb="218" eb="220">
      <t>ケッカ</t>
    </rPh>
    <rPh sb="227" eb="230">
      <t>シュウチュウテキ</t>
    </rPh>
    <rPh sb="230" eb="232">
      <t>セイビ</t>
    </rPh>
    <rPh sb="236" eb="238">
      <t>キギョウ</t>
    </rPh>
    <rPh sb="238" eb="239">
      <t>サイ</t>
    </rPh>
    <rPh sb="242" eb="244">
      <t>オモニ</t>
    </rPh>
    <rPh sb="247" eb="249">
      <t>ジョウタイ</t>
    </rPh>
    <rPh sb="250" eb="251">
      <t>ツヅ</t>
    </rPh>
    <rPh sb="256" eb="258">
      <t>ケイヒ</t>
    </rPh>
    <rPh sb="258" eb="260">
      <t>カイシュウ</t>
    </rPh>
    <rPh sb="260" eb="261">
      <t>リツ</t>
    </rPh>
    <rPh sb="267" eb="269">
      <t>シタマワ</t>
    </rPh>
    <rPh sb="274" eb="276">
      <t>イッパン</t>
    </rPh>
    <rPh sb="276" eb="278">
      <t>カイケイ</t>
    </rPh>
    <rPh sb="281" eb="283">
      <t>クリイレ</t>
    </rPh>
    <rPh sb="283" eb="284">
      <t>キン</t>
    </rPh>
    <rPh sb="287" eb="289">
      <t>ケイエイ</t>
    </rPh>
    <rPh sb="290" eb="291">
      <t>ナ</t>
    </rPh>
    <phoneticPr fontId="4"/>
  </si>
  <si>
    <t>①経常収支比率は100％を超え、単年度黒字を維持している。新型コロナ流行に伴う巣ごもり需要の影響もあり、昨年度に比べ5.06ポイント上昇となった。しかしながら、⑤経費回収率は100％を下回り、汚水処理に係る費用を下水道使用料収入で賄えていない状況が続いている。なお、本年度については新型コロナの経済支援策として基本料金免除を実施したことで下水道使用料が減少した影響も含まれている。本市の初期整備は平成元年度から平成15年度までに集中的に行われ、これに係る企業債償還のピーク期にあることから、③流動比率は100％を下回っている。引き続き資本費平準化債の活用や他会計からの繰入金等による財源確保の必要があり、厳しい資金状況が続くと見込まれる。これは、④企業債残高対事業規模比率が類似団体平均及び全国平均を大きく上回っていることからも明らかであり、集中的整備に係る償還の順次終了により当該比率は緩やかに改善しているものの、今後、老朽管渠の改築など更新需要の増加による影響が懸念される。⑥汚水処理原価は、類似団体平均値を下回り、比較的効率的な汚水処理運営が図れている。なお、昨年度比△1.94ポイントとなったが、主な要因は人員の削減によるものである。⑦施設利用率は、流域下水道接続のため、対象外となっている（H30より見直し）。⑧水洗化率は類似団体平均及び全国平均を上回るが、一定値で停滞していることから、さらなる水洗化促進にむけ普及啓発に努める必要がある。</t>
    <rPh sb="1" eb="3">
      <t>ケイジョウ</t>
    </rPh>
    <rPh sb="3" eb="5">
      <t>シュウシ</t>
    </rPh>
    <rPh sb="5" eb="7">
      <t>ヒリツ</t>
    </rPh>
    <rPh sb="13" eb="14">
      <t>コ</t>
    </rPh>
    <rPh sb="16" eb="19">
      <t>タンネンド</t>
    </rPh>
    <rPh sb="19" eb="21">
      <t>クロジ</t>
    </rPh>
    <rPh sb="22" eb="24">
      <t>イジ</t>
    </rPh>
    <rPh sb="29" eb="31">
      <t>シンガタ</t>
    </rPh>
    <rPh sb="34" eb="36">
      <t>リュウコウ</t>
    </rPh>
    <rPh sb="37" eb="38">
      <t>トモナ</t>
    </rPh>
    <rPh sb="39" eb="40">
      <t>ス</t>
    </rPh>
    <rPh sb="43" eb="45">
      <t>ジュヨウ</t>
    </rPh>
    <rPh sb="46" eb="48">
      <t>エイキョウ</t>
    </rPh>
    <rPh sb="52" eb="55">
      <t>サクネンド</t>
    </rPh>
    <rPh sb="56" eb="57">
      <t>クラ</t>
    </rPh>
    <rPh sb="66" eb="68">
      <t>ジョウショウ</t>
    </rPh>
    <rPh sb="81" eb="83">
      <t>ケイヒ</t>
    </rPh>
    <rPh sb="83" eb="85">
      <t>カイシュウ</t>
    </rPh>
    <rPh sb="85" eb="86">
      <t>リツ</t>
    </rPh>
    <rPh sb="92" eb="94">
      <t>シタマワ</t>
    </rPh>
    <rPh sb="96" eb="98">
      <t>オスイ</t>
    </rPh>
    <rPh sb="98" eb="100">
      <t>ショリ</t>
    </rPh>
    <rPh sb="101" eb="102">
      <t>カカ</t>
    </rPh>
    <rPh sb="103" eb="105">
      <t>ヒヨウ</t>
    </rPh>
    <rPh sb="106" eb="109">
      <t>ゲスイドウ</t>
    </rPh>
    <rPh sb="109" eb="112">
      <t>シヨウリョウ</t>
    </rPh>
    <rPh sb="112" eb="114">
      <t>シュウニュウ</t>
    </rPh>
    <rPh sb="115" eb="116">
      <t>マカナ</t>
    </rPh>
    <rPh sb="121" eb="123">
      <t>ジョウキョウ</t>
    </rPh>
    <rPh sb="124" eb="125">
      <t>ツヅ</t>
    </rPh>
    <rPh sb="133" eb="136">
      <t>ホンネンド</t>
    </rPh>
    <rPh sb="141" eb="143">
      <t>シンガタ</t>
    </rPh>
    <rPh sb="147" eb="149">
      <t>ケイザイ</t>
    </rPh>
    <rPh sb="149" eb="151">
      <t>シエン</t>
    </rPh>
    <rPh sb="151" eb="152">
      <t>サク</t>
    </rPh>
    <rPh sb="155" eb="157">
      <t>キホン</t>
    </rPh>
    <rPh sb="157" eb="159">
      <t>リョウキン</t>
    </rPh>
    <rPh sb="159" eb="161">
      <t>メンジョ</t>
    </rPh>
    <rPh sb="162" eb="164">
      <t>ジッシ</t>
    </rPh>
    <rPh sb="169" eb="172">
      <t>ゲスイドウ</t>
    </rPh>
    <rPh sb="172" eb="175">
      <t>シヨウリョウ</t>
    </rPh>
    <rPh sb="176" eb="178">
      <t>ゲンショウ</t>
    </rPh>
    <rPh sb="180" eb="182">
      <t>エイキョウ</t>
    </rPh>
    <rPh sb="183" eb="184">
      <t>フク</t>
    </rPh>
    <rPh sb="343" eb="344">
      <t>オヨ</t>
    </rPh>
    <rPh sb="345" eb="347">
      <t>ゼンコク</t>
    </rPh>
    <rPh sb="347" eb="349">
      <t>ヘイキン</t>
    </rPh>
    <rPh sb="364" eb="365">
      <t>アキ</t>
    </rPh>
    <rPh sb="408" eb="410">
      <t>コンゴ</t>
    </rPh>
    <rPh sb="416" eb="418">
      <t>カイチク</t>
    </rPh>
    <rPh sb="420" eb="422">
      <t>コウシン</t>
    </rPh>
    <rPh sb="422" eb="424">
      <t>ジュヨウ</t>
    </rPh>
    <rPh sb="425" eb="427">
      <t>ゾウカ</t>
    </rPh>
    <rPh sb="430" eb="432">
      <t>エイキョウ</t>
    </rPh>
    <rPh sb="433" eb="435">
      <t>ケネン</t>
    </rPh>
    <rPh sb="440" eb="442">
      <t>オスイ</t>
    </rPh>
    <rPh sb="442" eb="444">
      <t>ショリ</t>
    </rPh>
    <rPh sb="444" eb="446">
      <t>ゲンカ</t>
    </rPh>
    <rPh sb="448" eb="450">
      <t>ルイジ</t>
    </rPh>
    <rPh sb="450" eb="452">
      <t>ダンタイ</t>
    </rPh>
    <rPh sb="452" eb="455">
      <t>ヘイキンチ</t>
    </rPh>
    <rPh sb="456" eb="458">
      <t>シタマワ</t>
    </rPh>
    <rPh sb="460" eb="463">
      <t>ヒカクテキ</t>
    </rPh>
    <rPh sb="463" eb="466">
      <t>コウリツテキ</t>
    </rPh>
    <rPh sb="467" eb="469">
      <t>オスイ</t>
    </rPh>
    <rPh sb="469" eb="471">
      <t>ショリ</t>
    </rPh>
    <rPh sb="471" eb="473">
      <t>ウンエイ</t>
    </rPh>
    <rPh sb="474" eb="475">
      <t>ハカ</t>
    </rPh>
    <rPh sb="483" eb="486">
      <t>サクネンド</t>
    </rPh>
    <rPh sb="486" eb="487">
      <t>ヒ</t>
    </rPh>
    <rPh sb="502" eb="503">
      <t>オモ</t>
    </rPh>
    <rPh sb="504" eb="506">
      <t>ヨウイン</t>
    </rPh>
    <rPh sb="507" eb="509">
      <t>ジンイン</t>
    </rPh>
    <rPh sb="510" eb="512">
      <t>サクゲン</t>
    </rPh>
    <rPh sb="522" eb="524">
      <t>シセツ</t>
    </rPh>
    <rPh sb="524" eb="526">
      <t>リヨウ</t>
    </rPh>
    <rPh sb="526" eb="527">
      <t>リツ</t>
    </rPh>
    <rPh sb="529" eb="531">
      <t>リュウイキ</t>
    </rPh>
    <rPh sb="531" eb="534">
      <t>ゲスイドウ</t>
    </rPh>
    <rPh sb="534" eb="536">
      <t>セツゾク</t>
    </rPh>
    <rPh sb="540" eb="542">
      <t>タイショウ</t>
    </rPh>
    <rPh sb="542" eb="543">
      <t>ガイ</t>
    </rPh>
    <rPh sb="555" eb="557">
      <t>ミナオ</t>
    </rPh>
    <rPh sb="561" eb="564">
      <t>スイセンカ</t>
    </rPh>
    <rPh sb="564" eb="565">
      <t>リツ</t>
    </rPh>
    <rPh sb="566" eb="568">
      <t>ルイジ</t>
    </rPh>
    <rPh sb="568" eb="570">
      <t>ダンタイ</t>
    </rPh>
    <rPh sb="570" eb="572">
      <t>ヘイキン</t>
    </rPh>
    <rPh sb="572" eb="573">
      <t>オヨ</t>
    </rPh>
    <rPh sb="574" eb="576">
      <t>ゼンコク</t>
    </rPh>
    <rPh sb="576" eb="578">
      <t>ヘイキン</t>
    </rPh>
    <rPh sb="579" eb="581">
      <t>ウワマワ</t>
    </rPh>
    <rPh sb="584" eb="586">
      <t>イッテイ</t>
    </rPh>
    <rPh sb="586" eb="587">
      <t>チ</t>
    </rPh>
    <rPh sb="588" eb="590">
      <t>テイタイ</t>
    </rPh>
    <rPh sb="603" eb="606">
      <t>スイセンカ</t>
    </rPh>
    <rPh sb="606" eb="608">
      <t>ソクシン</t>
    </rPh>
    <rPh sb="611" eb="613">
      <t>フキュウ</t>
    </rPh>
    <rPh sb="613" eb="615">
      <t>ケイハツ</t>
    </rPh>
    <rPh sb="616" eb="617">
      <t>ツト</t>
    </rPh>
    <rPh sb="619" eb="62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</si>
</sst>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01-4D17-965A-0E09D7A3A08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0.13</c:v>
                </c:pt>
                <c:pt idx="2">
                  <c:v>0.1</c:v>
                </c:pt>
                <c:pt idx="3">
                  <c:v>0.09</c:v>
                </c:pt>
                <c:pt idx="4">
                  <c:v>0.09</c:v>
                </c:pt>
              </c:numCache>
            </c:numRef>
          </c:val>
          <c:smooth val="0"/>
          <c:extLst>
            <c:ext xmlns:c16="http://schemas.microsoft.com/office/drawing/2014/chart" uri="{C3380CC4-5D6E-409C-BE32-E72D297353CC}">
              <c16:uniqueId val="{00000001-EF01-4D17-965A-0E09D7A3A08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91.53</c:v>
                </c:pt>
                <c:pt idx="1">
                  <c:v>91.44</c:v>
                </c:pt>
                <c:pt idx="2">
                  <c:v>0</c:v>
                </c:pt>
                <c:pt idx="3">
                  <c:v>0</c:v>
                </c:pt>
                <c:pt idx="4">
                  <c:v>0</c:v>
                </c:pt>
              </c:numCache>
            </c:numRef>
          </c:val>
          <c:extLst>
            <c:ext xmlns:c16="http://schemas.microsoft.com/office/drawing/2014/chart" uri="{C3380CC4-5D6E-409C-BE32-E72D297353CC}">
              <c16:uniqueId val="{00000000-AA9F-4EAF-ABCD-E9381A92B82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64.67</c:v>
                </c:pt>
                <c:pt idx="1">
                  <c:v>64.959999999999994</c:v>
                </c:pt>
                <c:pt idx="2">
                  <c:v>65.040000000000006</c:v>
                </c:pt>
                <c:pt idx="3">
                  <c:v>68.31</c:v>
                </c:pt>
                <c:pt idx="4">
                  <c:v>65.28</c:v>
                </c:pt>
              </c:numCache>
            </c:numRef>
          </c:val>
          <c:smooth val="0"/>
          <c:extLst>
            <c:ext xmlns:c16="http://schemas.microsoft.com/office/drawing/2014/chart" uri="{C3380CC4-5D6E-409C-BE32-E72D297353CC}">
              <c16:uniqueId val="{00000001-AA9F-4EAF-ABCD-E9381A92B82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98.6</c:v>
                </c:pt>
                <c:pt idx="1">
                  <c:v>98.94</c:v>
                </c:pt>
                <c:pt idx="2">
                  <c:v>98.9</c:v>
                </c:pt>
                <c:pt idx="3">
                  <c:v>98.93</c:v>
                </c:pt>
                <c:pt idx="4">
                  <c:v>98.87</c:v>
                </c:pt>
              </c:numCache>
            </c:numRef>
          </c:val>
          <c:extLst>
            <c:ext xmlns:c16="http://schemas.microsoft.com/office/drawing/2014/chart" uri="{C3380CC4-5D6E-409C-BE32-E72D297353CC}">
              <c16:uniqueId val="{00000000-CBB7-4F51-BE89-079D9EEB35E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91.76</c:v>
                </c:pt>
                <c:pt idx="1">
                  <c:v>92.3</c:v>
                </c:pt>
                <c:pt idx="2">
                  <c:v>92.55</c:v>
                </c:pt>
                <c:pt idx="3">
                  <c:v>92.62</c:v>
                </c:pt>
                <c:pt idx="4">
                  <c:v>92.72</c:v>
                </c:pt>
              </c:numCache>
            </c:numRef>
          </c:val>
          <c:smooth val="0"/>
          <c:extLst>
            <c:ext xmlns:c16="http://schemas.microsoft.com/office/drawing/2014/chart" uri="{C3380CC4-5D6E-409C-BE32-E72D297353CC}">
              <c16:uniqueId val="{00000001-CBB7-4F51-BE89-079D9EEB35E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102.23</c:v>
                </c:pt>
                <c:pt idx="1">
                  <c:v>106.79</c:v>
                </c:pt>
                <c:pt idx="2">
                  <c:v>106.66</c:v>
                </c:pt>
                <c:pt idx="3">
                  <c:v>107.18</c:v>
                </c:pt>
                <c:pt idx="4">
                  <c:v>112.24</c:v>
                </c:pt>
              </c:numCache>
            </c:numRef>
          </c:val>
          <c:extLst>
            <c:ext xmlns:c16="http://schemas.microsoft.com/office/drawing/2014/chart" uri="{C3380CC4-5D6E-409C-BE32-E72D297353CC}">
              <c16:uniqueId val="{00000000-7362-4C33-A231-585FF9DAEA0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109.27</c:v>
                </c:pt>
                <c:pt idx="1">
                  <c:v>108.03</c:v>
                </c:pt>
                <c:pt idx="2">
                  <c:v>106.9</c:v>
                </c:pt>
                <c:pt idx="3">
                  <c:v>106.99</c:v>
                </c:pt>
                <c:pt idx="4">
                  <c:v>107.85</c:v>
                </c:pt>
              </c:numCache>
            </c:numRef>
          </c:val>
          <c:smooth val="0"/>
          <c:extLst>
            <c:ext xmlns:c16="http://schemas.microsoft.com/office/drawing/2014/chart" uri="{C3380CC4-5D6E-409C-BE32-E72D297353CC}">
              <c16:uniqueId val="{00000001-7362-4C33-A231-585FF9DAEA0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35.54</c:v>
                </c:pt>
                <c:pt idx="1">
                  <c:v>37.15</c:v>
                </c:pt>
                <c:pt idx="2">
                  <c:v>38.32</c:v>
                </c:pt>
                <c:pt idx="3">
                  <c:v>39.67</c:v>
                </c:pt>
                <c:pt idx="4">
                  <c:v>41.1</c:v>
                </c:pt>
              </c:numCache>
            </c:numRef>
          </c:val>
          <c:extLst>
            <c:ext xmlns:c16="http://schemas.microsoft.com/office/drawing/2014/chart" uri="{C3380CC4-5D6E-409C-BE32-E72D297353CC}">
              <c16:uniqueId val="{00000000-269B-43D1-A0B0-F7CDE42F301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26.63</c:v>
                </c:pt>
                <c:pt idx="1">
                  <c:v>25.61</c:v>
                </c:pt>
                <c:pt idx="2">
                  <c:v>26.13</c:v>
                </c:pt>
                <c:pt idx="3">
                  <c:v>26.36</c:v>
                </c:pt>
                <c:pt idx="4">
                  <c:v>23.79</c:v>
                </c:pt>
              </c:numCache>
            </c:numRef>
          </c:val>
          <c:smooth val="0"/>
          <c:extLst>
            <c:ext xmlns:c16="http://schemas.microsoft.com/office/drawing/2014/chart" uri="{C3380CC4-5D6E-409C-BE32-E72D297353CC}">
              <c16:uniqueId val="{00000001-269B-43D1-A0B0-F7CDE42F301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E7-4B3D-87D8-CA33456CA72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0.95</c:v>
                </c:pt>
                <c:pt idx="1">
                  <c:v>1.07</c:v>
                </c:pt>
                <c:pt idx="2">
                  <c:v>1.03</c:v>
                </c:pt>
                <c:pt idx="3">
                  <c:v>1.43</c:v>
                </c:pt>
                <c:pt idx="4">
                  <c:v>1.22</c:v>
                </c:pt>
              </c:numCache>
            </c:numRef>
          </c:val>
          <c:smooth val="0"/>
          <c:extLst>
            <c:ext xmlns:c16="http://schemas.microsoft.com/office/drawing/2014/chart" uri="{C3380CC4-5D6E-409C-BE32-E72D297353CC}">
              <c16:uniqueId val="{00000001-7FE7-4B3D-87D8-CA33456CA72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DF-4224-996B-1D7E9A403EB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15.65</c:v>
                </c:pt>
                <c:pt idx="1">
                  <c:v>13.55</c:v>
                </c:pt>
                <c:pt idx="2">
                  <c:v>9.06</c:v>
                </c:pt>
                <c:pt idx="3">
                  <c:v>7.42</c:v>
                </c:pt>
                <c:pt idx="4">
                  <c:v>4.72</c:v>
                </c:pt>
              </c:numCache>
            </c:numRef>
          </c:val>
          <c:smooth val="0"/>
          <c:extLst>
            <c:ext xmlns:c16="http://schemas.microsoft.com/office/drawing/2014/chart" uri="{C3380CC4-5D6E-409C-BE32-E72D297353CC}">
              <c16:uniqueId val="{00000001-3DDF-4224-996B-1D7E9A403EB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36.93</c:v>
                </c:pt>
                <c:pt idx="1">
                  <c:v>76.91</c:v>
                </c:pt>
                <c:pt idx="2">
                  <c:v>78.91</c:v>
                </c:pt>
                <c:pt idx="3">
                  <c:v>74.349999999999994</c:v>
                </c:pt>
                <c:pt idx="4">
                  <c:v>74.59</c:v>
                </c:pt>
              </c:numCache>
            </c:numRef>
          </c:val>
          <c:extLst>
            <c:ext xmlns:c16="http://schemas.microsoft.com/office/drawing/2014/chart" uri="{C3380CC4-5D6E-409C-BE32-E72D297353CC}">
              <c16:uniqueId val="{00000000-B7C5-4032-A42A-58929523DBD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77.94</c:v>
                </c:pt>
                <c:pt idx="1">
                  <c:v>78.45</c:v>
                </c:pt>
                <c:pt idx="2">
                  <c:v>76.31</c:v>
                </c:pt>
                <c:pt idx="3">
                  <c:v>68.180000000000007</c:v>
                </c:pt>
                <c:pt idx="4">
                  <c:v>67.930000000000007</c:v>
                </c:pt>
              </c:numCache>
            </c:numRef>
          </c:val>
          <c:smooth val="0"/>
          <c:extLst>
            <c:ext xmlns:c16="http://schemas.microsoft.com/office/drawing/2014/chart" uri="{C3380CC4-5D6E-409C-BE32-E72D297353CC}">
              <c16:uniqueId val="{00000001-B7C5-4032-A42A-58929523DBD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1251.49</c:v>
                </c:pt>
                <c:pt idx="1">
                  <c:v>1254.1500000000001</c:v>
                </c:pt>
                <c:pt idx="2">
                  <c:v>1199.3399999999999</c:v>
                </c:pt>
                <c:pt idx="3">
                  <c:v>1104.29</c:v>
                </c:pt>
                <c:pt idx="4">
                  <c:v>1072.99</c:v>
                </c:pt>
              </c:numCache>
            </c:numRef>
          </c:val>
          <c:extLst>
            <c:ext xmlns:c16="http://schemas.microsoft.com/office/drawing/2014/chart" uri="{C3380CC4-5D6E-409C-BE32-E72D297353CC}">
              <c16:uniqueId val="{00000000-1B1B-4B28-B4C8-B34837155B0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774.99</c:v>
                </c:pt>
                <c:pt idx="1">
                  <c:v>799.41</c:v>
                </c:pt>
                <c:pt idx="2">
                  <c:v>820.36</c:v>
                </c:pt>
                <c:pt idx="3">
                  <c:v>847.44</c:v>
                </c:pt>
                <c:pt idx="4">
                  <c:v>857.88</c:v>
                </c:pt>
              </c:numCache>
            </c:numRef>
          </c:val>
          <c:smooth val="0"/>
          <c:extLst>
            <c:ext xmlns:c16="http://schemas.microsoft.com/office/drawing/2014/chart" uri="{C3380CC4-5D6E-409C-BE32-E72D297353CC}">
              <c16:uniqueId val="{00000001-1B1B-4B28-B4C8-B34837155B0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83.98</c:v>
                </c:pt>
                <c:pt idx="1">
                  <c:v>84.09</c:v>
                </c:pt>
                <c:pt idx="2">
                  <c:v>86.08</c:v>
                </c:pt>
                <c:pt idx="3">
                  <c:v>91.18</c:v>
                </c:pt>
                <c:pt idx="4">
                  <c:v>89.59</c:v>
                </c:pt>
              </c:numCache>
            </c:numRef>
          </c:val>
          <c:extLst>
            <c:ext xmlns:c16="http://schemas.microsoft.com/office/drawing/2014/chart" uri="{C3380CC4-5D6E-409C-BE32-E72D297353CC}">
              <c16:uniqueId val="{00000000-1A11-454A-8E27-8123B53BAB9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96.57</c:v>
                </c:pt>
                <c:pt idx="1">
                  <c:v>96.54</c:v>
                </c:pt>
                <c:pt idx="2">
                  <c:v>95.4</c:v>
                </c:pt>
                <c:pt idx="3">
                  <c:v>94.69</c:v>
                </c:pt>
                <c:pt idx="4">
                  <c:v>94.97</c:v>
                </c:pt>
              </c:numCache>
            </c:numRef>
          </c:val>
          <c:smooth val="0"/>
          <c:extLst>
            <c:ext xmlns:c16="http://schemas.microsoft.com/office/drawing/2014/chart" uri="{C3380CC4-5D6E-409C-BE32-E72D297353CC}">
              <c16:uniqueId val="{00000001-1A11-454A-8E27-8123B53BAB9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144.02000000000001</c:v>
                </c:pt>
                <c:pt idx="1">
                  <c:v>144.18</c:v>
                </c:pt>
                <c:pt idx="2">
                  <c:v>140.82</c:v>
                </c:pt>
                <c:pt idx="3">
                  <c:v>135.31</c:v>
                </c:pt>
                <c:pt idx="4">
                  <c:v>133.37</c:v>
                </c:pt>
              </c:numCache>
            </c:numRef>
          </c:val>
          <c:extLst>
            <c:ext xmlns:c16="http://schemas.microsoft.com/office/drawing/2014/chart" uri="{C3380CC4-5D6E-409C-BE32-E72D297353CC}">
              <c16:uniqueId val="{00000000-E8E3-4CB5-9C8D-2F45650FC77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161.54</c:v>
                </c:pt>
                <c:pt idx="1">
                  <c:v>162.81</c:v>
                </c:pt>
                <c:pt idx="2">
                  <c:v>163.19999999999999</c:v>
                </c:pt>
                <c:pt idx="3">
                  <c:v>159.78</c:v>
                </c:pt>
                <c:pt idx="4">
                  <c:v>159.49</c:v>
                </c:pt>
              </c:numCache>
            </c:numRef>
          </c:val>
          <c:smooth val="0"/>
          <c:extLst>
            <c:ext xmlns:c16="http://schemas.microsoft.com/office/drawing/2014/chart" uri="{C3380CC4-5D6E-409C-BE32-E72D297353CC}">
              <c16:uniqueId val="{00000001-E8E3-4CB5-9C8D-2F45650FC77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6"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栗東市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70369</v>
      </c>
      <c r="AM8" s="69"/>
      <c r="AN8" s="69"/>
      <c r="AO8" s="69"/>
      <c r="AP8" s="69"/>
      <c r="AQ8" s="69"/>
      <c r="AR8" s="69"/>
      <c r="AS8" s="69"/>
      <c r="AT8" s="68">
        <f>データ!T6</f>
        <v>52.69</v>
      </c>
      <c r="AU8" s="68"/>
      <c r="AV8" s="68"/>
      <c r="AW8" s="68"/>
      <c r="AX8" s="68"/>
      <c r="AY8" s="68"/>
      <c r="AZ8" s="68"/>
      <c r="BA8" s="68"/>
      <c r="BB8" s="68">
        <f>データ!U6</f>
        <v>1335.53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41.1</v>
      </c>
      <c r="J10" s="68"/>
      <c r="K10" s="68"/>
      <c r="L10" s="68"/>
      <c r="M10" s="68"/>
      <c r="N10" s="68"/>
      <c r="O10" s="68"/>
      <c r="P10" s="68">
        <f>データ!P6</f>
        <v>99.15</v>
      </c>
      <c r="Q10" s="68"/>
      <c r="R10" s="68"/>
      <c r="S10" s="68"/>
      <c r="T10" s="68"/>
      <c r="U10" s="68"/>
      <c r="V10" s="68"/>
      <c r="W10" s="68">
        <f>データ!Q6</f>
        <v>84</v>
      </c>
      <c r="X10" s="68"/>
      <c r="Y10" s="68"/>
      <c r="Z10" s="68"/>
      <c r="AA10" s="68"/>
      <c r="AB10" s="68"/>
      <c r="AC10" s="68"/>
      <c r="AD10" s="69">
        <f>データ!R6</f>
        <v>2510</v>
      </c>
      <c r="AE10" s="69"/>
      <c r="AF10" s="69"/>
      <c r="AG10" s="69"/>
      <c r="AH10" s="69"/>
      <c r="AI10" s="69"/>
      <c r="AJ10" s="69"/>
      <c r="AK10" s="2"/>
      <c r="AL10" s="69">
        <f>データ!V6</f>
        <v>69567</v>
      </c>
      <c r="AM10" s="69"/>
      <c r="AN10" s="69"/>
      <c r="AO10" s="69"/>
      <c r="AP10" s="69"/>
      <c r="AQ10" s="69"/>
      <c r="AR10" s="69"/>
      <c r="AS10" s="69"/>
      <c r="AT10" s="68">
        <f>データ!W6</f>
        <v>16.760000000000002</v>
      </c>
      <c r="AU10" s="68"/>
      <c r="AV10" s="68"/>
      <c r="AW10" s="68"/>
      <c r="AX10" s="68"/>
      <c r="AY10" s="68"/>
      <c r="AZ10" s="68"/>
      <c r="BA10" s="68"/>
      <c r="BB10" s="68">
        <f>データ!X6</f>
        <v>4150.78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FbqNHSra0h137kgdf+21XBjOyZDX7BH6x2cM1D0tBPc/Z8vzol8E0oKZWf80FzMkk0ViO0UMBy2IrhMJC8T9Dg==" saltValue="bAnDazYbFTPmfaDG2kJ3R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252085</v>
      </c>
      <c r="D6" s="33">
        <f t="shared" si="3"/>
        <v>46</v>
      </c>
      <c r="E6" s="33">
        <f t="shared" si="3"/>
        <v>17</v>
      </c>
      <c r="F6" s="33">
        <f t="shared" si="3"/>
        <v>1</v>
      </c>
      <c r="G6" s="33">
        <f t="shared" si="3"/>
        <v>0</v>
      </c>
      <c r="H6" s="33" t="str">
        <f t="shared" si="3"/>
        <v>滋賀県　栗東市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41.1</v>
      </c>
      <c r="P6" s="34">
        <f t="shared" si="3"/>
        <v>99.15</v>
      </c>
      <c r="Q6" s="34">
        <f t="shared" si="3"/>
        <v>84</v>
      </c>
      <c r="R6" s="34">
        <f t="shared" si="3"/>
        <v>2510</v>
      </c>
      <c r="S6" s="34">
        <f t="shared" si="3"/>
        <v>70369</v>
      </c>
      <c r="T6" s="34">
        <f t="shared" si="3"/>
        <v>52.69</v>
      </c>
      <c r="U6" s="34">
        <f t="shared" si="3"/>
        <v>1335.53</v>
      </c>
      <c r="V6" s="34">
        <f t="shared" si="3"/>
        <v>69567</v>
      </c>
      <c r="W6" s="34">
        <f t="shared" si="3"/>
        <v>16.760000000000002</v>
      </c>
      <c r="X6" s="34">
        <f t="shared" si="3"/>
        <v>4150.78</v>
      </c>
      <c r="Y6" s="35">
        <f>IF(Y7="",NA(),Y7)</f>
        <v>102.23</v>
      </c>
      <c r="Z6" s="35">
        <f t="shared" ref="Z6:AH6" si="4">IF(Z7="",NA(),Z7)</f>
        <v>106.79</v>
      </c>
      <c r="AA6" s="35">
        <f t="shared" si="4"/>
        <v>106.66</v>
      </c>
      <c r="AB6" s="35">
        <f t="shared" si="4"/>
        <v>107.18</v>
      </c>
      <c r="AC6" s="35">
        <f t="shared" si="4"/>
        <v>112.24</v>
      </c>
      <c r="AD6" s="35">
        <f t="shared" si="4"/>
        <v>109.27</v>
      </c>
      <c r="AE6" s="35">
        <f t="shared" si="4"/>
        <v>108.03</v>
      </c>
      <c r="AF6" s="35">
        <f t="shared" si="4"/>
        <v>106.9</v>
      </c>
      <c r="AG6" s="35">
        <f t="shared" si="4"/>
        <v>106.99</v>
      </c>
      <c r="AH6" s="35">
        <f t="shared" si="4"/>
        <v>107.85</v>
      </c>
      <c r="AI6" s="34" t="str">
        <f>IF(AI7="","",IF(AI7="-","【-】","【"&amp;SUBSTITUTE(TEXT(AI7,"#,##0.00"),"-","△")&amp;"】"))</f>
        <v>【106.67】</v>
      </c>
      <c r="AJ6" s="34">
        <f>IF(AJ7="",NA(),AJ7)</f>
        <v>0</v>
      </c>
      <c r="AK6" s="34">
        <f t="shared" ref="AK6:AS6" si="5">IF(AK7="",NA(),AK7)</f>
        <v>0</v>
      </c>
      <c r="AL6" s="34">
        <f t="shared" si="5"/>
        <v>0</v>
      </c>
      <c r="AM6" s="34">
        <f t="shared" si="5"/>
        <v>0</v>
      </c>
      <c r="AN6" s="34">
        <f t="shared" si="5"/>
        <v>0</v>
      </c>
      <c r="AO6" s="35">
        <f t="shared" si="5"/>
        <v>15.65</v>
      </c>
      <c r="AP6" s="35">
        <f t="shared" si="5"/>
        <v>13.55</v>
      </c>
      <c r="AQ6" s="35">
        <f t="shared" si="5"/>
        <v>9.06</v>
      </c>
      <c r="AR6" s="35">
        <f t="shared" si="5"/>
        <v>7.42</v>
      </c>
      <c r="AS6" s="35">
        <f t="shared" si="5"/>
        <v>4.72</v>
      </c>
      <c r="AT6" s="34" t="str">
        <f>IF(AT7="","",IF(AT7="-","【-】","【"&amp;SUBSTITUTE(TEXT(AT7,"#,##0.00"),"-","△")&amp;"】"))</f>
        <v>【3.64】</v>
      </c>
      <c r="AU6" s="35">
        <f>IF(AU7="",NA(),AU7)</f>
        <v>36.93</v>
      </c>
      <c r="AV6" s="35">
        <f t="shared" ref="AV6:BD6" si="6">IF(AV7="",NA(),AV7)</f>
        <v>76.91</v>
      </c>
      <c r="AW6" s="35">
        <f t="shared" si="6"/>
        <v>78.91</v>
      </c>
      <c r="AX6" s="35">
        <f t="shared" si="6"/>
        <v>74.349999999999994</v>
      </c>
      <c r="AY6" s="35">
        <f t="shared" si="6"/>
        <v>74.59</v>
      </c>
      <c r="AZ6" s="35">
        <f t="shared" si="6"/>
        <v>77.94</v>
      </c>
      <c r="BA6" s="35">
        <f t="shared" si="6"/>
        <v>78.45</v>
      </c>
      <c r="BB6" s="35">
        <f t="shared" si="6"/>
        <v>76.31</v>
      </c>
      <c r="BC6" s="35">
        <f t="shared" si="6"/>
        <v>68.180000000000007</v>
      </c>
      <c r="BD6" s="35">
        <f t="shared" si="6"/>
        <v>67.930000000000007</v>
      </c>
      <c r="BE6" s="34" t="str">
        <f>IF(BE7="","",IF(BE7="-","【-】","【"&amp;SUBSTITUTE(TEXT(BE7,"#,##0.00"),"-","△")&amp;"】"))</f>
        <v>【67.52】</v>
      </c>
      <c r="BF6" s="35">
        <f>IF(BF7="",NA(),BF7)</f>
        <v>1251.49</v>
      </c>
      <c r="BG6" s="35">
        <f t="shared" ref="BG6:BO6" si="7">IF(BG7="",NA(),BG7)</f>
        <v>1254.1500000000001</v>
      </c>
      <c r="BH6" s="35">
        <f t="shared" si="7"/>
        <v>1199.3399999999999</v>
      </c>
      <c r="BI6" s="35">
        <f t="shared" si="7"/>
        <v>1104.29</v>
      </c>
      <c r="BJ6" s="35">
        <f t="shared" si="7"/>
        <v>1072.99</v>
      </c>
      <c r="BK6" s="35">
        <f t="shared" si="7"/>
        <v>774.99</v>
      </c>
      <c r="BL6" s="35">
        <f t="shared" si="7"/>
        <v>799.41</v>
      </c>
      <c r="BM6" s="35">
        <f t="shared" si="7"/>
        <v>820.36</v>
      </c>
      <c r="BN6" s="35">
        <f t="shared" si="7"/>
        <v>847.44</v>
      </c>
      <c r="BO6" s="35">
        <f t="shared" si="7"/>
        <v>857.88</v>
      </c>
      <c r="BP6" s="34" t="str">
        <f>IF(BP7="","",IF(BP7="-","【-】","【"&amp;SUBSTITUTE(TEXT(BP7,"#,##0.00"),"-","△")&amp;"】"))</f>
        <v>【705.21】</v>
      </c>
      <c r="BQ6" s="35">
        <f>IF(BQ7="",NA(),BQ7)</f>
        <v>83.98</v>
      </c>
      <c r="BR6" s="35">
        <f t="shared" ref="BR6:BZ6" si="8">IF(BR7="",NA(),BR7)</f>
        <v>84.09</v>
      </c>
      <c r="BS6" s="35">
        <f t="shared" si="8"/>
        <v>86.08</v>
      </c>
      <c r="BT6" s="35">
        <f t="shared" si="8"/>
        <v>91.18</v>
      </c>
      <c r="BU6" s="35">
        <f t="shared" si="8"/>
        <v>89.59</v>
      </c>
      <c r="BV6" s="35">
        <f t="shared" si="8"/>
        <v>96.57</v>
      </c>
      <c r="BW6" s="35">
        <f t="shared" si="8"/>
        <v>96.54</v>
      </c>
      <c r="BX6" s="35">
        <f t="shared" si="8"/>
        <v>95.4</v>
      </c>
      <c r="BY6" s="35">
        <f t="shared" si="8"/>
        <v>94.69</v>
      </c>
      <c r="BZ6" s="35">
        <f t="shared" si="8"/>
        <v>94.97</v>
      </c>
      <c r="CA6" s="34" t="str">
        <f>IF(CA7="","",IF(CA7="-","【-】","【"&amp;SUBSTITUTE(TEXT(CA7,"#,##0.00"),"-","△")&amp;"】"))</f>
        <v>【98.96】</v>
      </c>
      <c r="CB6" s="35">
        <f>IF(CB7="",NA(),CB7)</f>
        <v>144.02000000000001</v>
      </c>
      <c r="CC6" s="35">
        <f t="shared" ref="CC6:CK6" si="9">IF(CC7="",NA(),CC7)</f>
        <v>144.18</v>
      </c>
      <c r="CD6" s="35">
        <f t="shared" si="9"/>
        <v>140.82</v>
      </c>
      <c r="CE6" s="35">
        <f t="shared" si="9"/>
        <v>135.31</v>
      </c>
      <c r="CF6" s="35">
        <f t="shared" si="9"/>
        <v>133.37</v>
      </c>
      <c r="CG6" s="35">
        <f t="shared" si="9"/>
        <v>161.54</v>
      </c>
      <c r="CH6" s="35">
        <f t="shared" si="9"/>
        <v>162.81</v>
      </c>
      <c r="CI6" s="35">
        <f t="shared" si="9"/>
        <v>163.19999999999999</v>
      </c>
      <c r="CJ6" s="35">
        <f t="shared" si="9"/>
        <v>159.78</v>
      </c>
      <c r="CK6" s="35">
        <f t="shared" si="9"/>
        <v>159.49</v>
      </c>
      <c r="CL6" s="34" t="str">
        <f>IF(CL7="","",IF(CL7="-","【-】","【"&amp;SUBSTITUTE(TEXT(CL7,"#,##0.00"),"-","△")&amp;"】"))</f>
        <v>【134.52】</v>
      </c>
      <c r="CM6" s="35">
        <f>IF(CM7="",NA(),CM7)</f>
        <v>91.53</v>
      </c>
      <c r="CN6" s="35">
        <f t="shared" ref="CN6:CV6" si="10">IF(CN7="",NA(),CN7)</f>
        <v>91.44</v>
      </c>
      <c r="CO6" s="35" t="str">
        <f t="shared" si="10"/>
        <v>-</v>
      </c>
      <c r="CP6" s="35" t="str">
        <f t="shared" si="10"/>
        <v>-</v>
      </c>
      <c r="CQ6" s="35" t="str">
        <f t="shared" si="10"/>
        <v>-</v>
      </c>
      <c r="CR6" s="35">
        <f t="shared" si="10"/>
        <v>64.67</v>
      </c>
      <c r="CS6" s="35">
        <f t="shared" si="10"/>
        <v>64.959999999999994</v>
      </c>
      <c r="CT6" s="35">
        <f t="shared" si="10"/>
        <v>65.040000000000006</v>
      </c>
      <c r="CU6" s="35">
        <f t="shared" si="10"/>
        <v>68.31</v>
      </c>
      <c r="CV6" s="35">
        <f t="shared" si="10"/>
        <v>65.28</v>
      </c>
      <c r="CW6" s="34" t="str">
        <f>IF(CW7="","",IF(CW7="-","【-】","【"&amp;SUBSTITUTE(TEXT(CW7,"#,##0.00"),"-","△")&amp;"】"))</f>
        <v>【59.57】</v>
      </c>
      <c r="CX6" s="35">
        <f>IF(CX7="",NA(),CX7)</f>
        <v>98.6</v>
      </c>
      <c r="CY6" s="35">
        <f t="shared" ref="CY6:DG6" si="11">IF(CY7="",NA(),CY7)</f>
        <v>98.94</v>
      </c>
      <c r="CZ6" s="35">
        <f t="shared" si="11"/>
        <v>98.9</v>
      </c>
      <c r="DA6" s="35">
        <f t="shared" si="11"/>
        <v>98.93</v>
      </c>
      <c r="DB6" s="35">
        <f t="shared" si="11"/>
        <v>98.87</v>
      </c>
      <c r="DC6" s="35">
        <f t="shared" si="11"/>
        <v>91.76</v>
      </c>
      <c r="DD6" s="35">
        <f t="shared" si="11"/>
        <v>92.3</v>
      </c>
      <c r="DE6" s="35">
        <f t="shared" si="11"/>
        <v>92.55</v>
      </c>
      <c r="DF6" s="35">
        <f t="shared" si="11"/>
        <v>92.62</v>
      </c>
      <c r="DG6" s="35">
        <f t="shared" si="11"/>
        <v>92.72</v>
      </c>
      <c r="DH6" s="34" t="str">
        <f>IF(DH7="","",IF(DH7="-","【-】","【"&amp;SUBSTITUTE(TEXT(DH7,"#,##0.00"),"-","△")&amp;"】"))</f>
        <v>【95.57】</v>
      </c>
      <c r="DI6" s="35">
        <f>IF(DI7="",NA(),DI7)</f>
        <v>35.54</v>
      </c>
      <c r="DJ6" s="35">
        <f t="shared" ref="DJ6:DR6" si="12">IF(DJ7="",NA(),DJ7)</f>
        <v>37.15</v>
      </c>
      <c r="DK6" s="35">
        <f t="shared" si="12"/>
        <v>38.32</v>
      </c>
      <c r="DL6" s="35">
        <f t="shared" si="12"/>
        <v>39.67</v>
      </c>
      <c r="DM6" s="35">
        <f t="shared" si="12"/>
        <v>41.1</v>
      </c>
      <c r="DN6" s="35">
        <f t="shared" si="12"/>
        <v>26.63</v>
      </c>
      <c r="DO6" s="35">
        <f t="shared" si="12"/>
        <v>25.61</v>
      </c>
      <c r="DP6" s="35">
        <f t="shared" si="12"/>
        <v>26.13</v>
      </c>
      <c r="DQ6" s="35">
        <f t="shared" si="12"/>
        <v>26.36</v>
      </c>
      <c r="DR6" s="35">
        <f t="shared" si="12"/>
        <v>23.79</v>
      </c>
      <c r="DS6" s="34" t="str">
        <f>IF(DS7="","",IF(DS7="-","【-】","【"&amp;SUBSTITUTE(TEXT(DS7,"#,##0.00"),"-","△")&amp;"】"))</f>
        <v>【36.52】</v>
      </c>
      <c r="DT6" s="34">
        <f>IF(DT7="",NA(),DT7)</f>
        <v>0</v>
      </c>
      <c r="DU6" s="34">
        <f t="shared" ref="DU6:EC6" si="13">IF(DU7="",NA(),DU7)</f>
        <v>0</v>
      </c>
      <c r="DV6" s="34">
        <f t="shared" si="13"/>
        <v>0</v>
      </c>
      <c r="DW6" s="34">
        <f t="shared" si="13"/>
        <v>0</v>
      </c>
      <c r="DX6" s="34">
        <f t="shared" si="13"/>
        <v>0</v>
      </c>
      <c r="DY6" s="35">
        <f t="shared" si="13"/>
        <v>0.95</v>
      </c>
      <c r="DZ6" s="35">
        <f t="shared" si="13"/>
        <v>1.07</v>
      </c>
      <c r="EA6" s="35">
        <f t="shared" si="13"/>
        <v>1.03</v>
      </c>
      <c r="EB6" s="35">
        <f t="shared" si="13"/>
        <v>1.43</v>
      </c>
      <c r="EC6" s="35">
        <f t="shared" si="13"/>
        <v>1.22</v>
      </c>
      <c r="ED6" s="34" t="str">
        <f>IF(ED7="","",IF(ED7="-","【-】","【"&amp;SUBSTITUTE(TEXT(ED7,"#,##0.00"),"-","△")&amp;"】"))</f>
        <v>【5.72】</v>
      </c>
      <c r="EE6" s="34">
        <f>IF(EE7="",NA(),EE7)</f>
        <v>0</v>
      </c>
      <c r="EF6" s="34">
        <f t="shared" ref="EF6:EN6" si="14">IF(EF7="",NA(),EF7)</f>
        <v>0</v>
      </c>
      <c r="EG6" s="34">
        <f t="shared" si="14"/>
        <v>0</v>
      </c>
      <c r="EH6" s="34">
        <f t="shared" si="14"/>
        <v>0</v>
      </c>
      <c r="EI6" s="34">
        <f t="shared" si="14"/>
        <v>0</v>
      </c>
      <c r="EJ6" s="35">
        <f t="shared" si="14"/>
        <v>0.17</v>
      </c>
      <c r="EK6" s="35">
        <f t="shared" si="14"/>
        <v>0.13</v>
      </c>
      <c r="EL6" s="35">
        <f t="shared" si="14"/>
        <v>0.1</v>
      </c>
      <c r="EM6" s="35">
        <f t="shared" si="14"/>
        <v>0.09</v>
      </c>
      <c r="EN6" s="35">
        <f t="shared" si="14"/>
        <v>0.09</v>
      </c>
      <c r="EO6" s="34" t="str">
        <f>IF(EO7="","",IF(EO7="-","【-】","【"&amp;SUBSTITUTE(TEXT(EO7,"#,##0.00"),"-","△")&amp;"】"))</f>
        <v>【0.30】</v>
      </c>
    </row>
    <row r="7" spans="1:148" s="36" customFormat="1" x14ac:dyDescent="0.15">
      <c r="A7" s="28"/>
      <c r="B7" s="37">
        <v>2020</v>
      </c>
      <c r="C7" s="37">
        <v>252085</v>
      </c>
      <c r="D7" s="37">
        <v>46</v>
      </c>
      <c r="E7" s="37">
        <v>17</v>
      </c>
      <c r="F7" s="37">
        <v>1</v>
      </c>
      <c r="G7" s="37">
        <v>0</v>
      </c>
      <c r="H7" s="37" t="s">
        <v>96</v>
      </c>
      <c r="I7" s="37" t="s">
        <v>97</v>
      </c>
      <c r="J7" s="37" t="s">
        <v>98</v>
      </c>
      <c r="K7" s="37" t="s">
        <v>99</v>
      </c>
      <c r="L7" s="37" t="s">
        <v>100</v>
      </c>
      <c r="M7" s="37" t="s">
        <v>101</v>
      </c>
      <c r="N7" s="38" t="s">
        <v>102</v>
      </c>
      <c r="O7" s="38">
        <v>41.1</v>
      </c>
      <c r="P7" s="38">
        <v>99.15</v>
      </c>
      <c r="Q7" s="38">
        <v>84</v>
      </c>
      <c r="R7" s="38">
        <v>2510</v>
      </c>
      <c r="S7" s="38">
        <v>70369</v>
      </c>
      <c r="T7" s="38">
        <v>52.69</v>
      </c>
      <c r="U7" s="38">
        <v>1335.53</v>
      </c>
      <c r="V7" s="38">
        <v>69567</v>
      </c>
      <c r="W7" s="38">
        <v>16.760000000000002</v>
      </c>
      <c r="X7" s="38">
        <v>4150.78</v>
      </c>
      <c r="Y7" s="38">
        <v>102.23</v>
      </c>
      <c r="Z7" s="38">
        <v>106.79</v>
      </c>
      <c r="AA7" s="38">
        <v>106.66</v>
      </c>
      <c r="AB7" s="38">
        <v>107.18</v>
      </c>
      <c r="AC7" s="38">
        <v>112.24</v>
      </c>
      <c r="AD7" s="38">
        <v>109.27</v>
      </c>
      <c r="AE7" s="38">
        <v>108.03</v>
      </c>
      <c r="AF7" s="38">
        <v>106.9</v>
      </c>
      <c r="AG7" s="38">
        <v>106.99</v>
      </c>
      <c r="AH7" s="38">
        <v>107.85</v>
      </c>
      <c r="AI7" s="38">
        <v>106.67</v>
      </c>
      <c r="AJ7" s="38">
        <v>0</v>
      </c>
      <c r="AK7" s="38">
        <v>0</v>
      </c>
      <c r="AL7" s="38">
        <v>0</v>
      </c>
      <c r="AM7" s="38">
        <v>0</v>
      </c>
      <c r="AN7" s="38">
        <v>0</v>
      </c>
      <c r="AO7" s="38">
        <v>15.65</v>
      </c>
      <c r="AP7" s="38">
        <v>13.55</v>
      </c>
      <c r="AQ7" s="38">
        <v>9.06</v>
      </c>
      <c r="AR7" s="38">
        <v>7.42</v>
      </c>
      <c r="AS7" s="38">
        <v>4.72</v>
      </c>
      <c r="AT7" s="38">
        <v>3.64</v>
      </c>
      <c r="AU7" s="38">
        <v>36.93</v>
      </c>
      <c r="AV7" s="38">
        <v>76.91</v>
      </c>
      <c r="AW7" s="38">
        <v>78.91</v>
      </c>
      <c r="AX7" s="38">
        <v>74.349999999999994</v>
      </c>
      <c r="AY7" s="38">
        <v>74.59</v>
      </c>
      <c r="AZ7" s="38">
        <v>77.94</v>
      </c>
      <c r="BA7" s="38">
        <v>78.45</v>
      </c>
      <c r="BB7" s="38">
        <v>76.31</v>
      </c>
      <c r="BC7" s="38">
        <v>68.180000000000007</v>
      </c>
      <c r="BD7" s="38">
        <v>67.930000000000007</v>
      </c>
      <c r="BE7" s="38">
        <v>67.52</v>
      </c>
      <c r="BF7" s="38">
        <v>1251.49</v>
      </c>
      <c r="BG7" s="38">
        <v>1254.1500000000001</v>
      </c>
      <c r="BH7" s="38">
        <v>1199.3399999999999</v>
      </c>
      <c r="BI7" s="38">
        <v>1104.29</v>
      </c>
      <c r="BJ7" s="38">
        <v>1072.99</v>
      </c>
      <c r="BK7" s="38">
        <v>774.99</v>
      </c>
      <c r="BL7" s="38">
        <v>799.41</v>
      </c>
      <c r="BM7" s="38">
        <v>820.36</v>
      </c>
      <c r="BN7" s="38">
        <v>847.44</v>
      </c>
      <c r="BO7" s="38">
        <v>857.88</v>
      </c>
      <c r="BP7" s="38">
        <v>705.21</v>
      </c>
      <c r="BQ7" s="38">
        <v>83.98</v>
      </c>
      <c r="BR7" s="38">
        <v>84.09</v>
      </c>
      <c r="BS7" s="38">
        <v>86.08</v>
      </c>
      <c r="BT7" s="38">
        <v>91.18</v>
      </c>
      <c r="BU7" s="38">
        <v>89.59</v>
      </c>
      <c r="BV7" s="38">
        <v>96.57</v>
      </c>
      <c r="BW7" s="38">
        <v>96.54</v>
      </c>
      <c r="BX7" s="38">
        <v>95.4</v>
      </c>
      <c r="BY7" s="38">
        <v>94.69</v>
      </c>
      <c r="BZ7" s="38">
        <v>94.97</v>
      </c>
      <c r="CA7" s="38">
        <v>98.96</v>
      </c>
      <c r="CB7" s="38">
        <v>144.02000000000001</v>
      </c>
      <c r="CC7" s="38">
        <v>144.18</v>
      </c>
      <c r="CD7" s="38">
        <v>140.82</v>
      </c>
      <c r="CE7" s="38">
        <v>135.31</v>
      </c>
      <c r="CF7" s="38">
        <v>133.37</v>
      </c>
      <c r="CG7" s="38">
        <v>161.54</v>
      </c>
      <c r="CH7" s="38">
        <v>162.81</v>
      </c>
      <c r="CI7" s="38">
        <v>163.19999999999999</v>
      </c>
      <c r="CJ7" s="38">
        <v>159.78</v>
      </c>
      <c r="CK7" s="38">
        <v>159.49</v>
      </c>
      <c r="CL7" s="38">
        <v>134.52000000000001</v>
      </c>
      <c r="CM7" s="38">
        <v>91.53</v>
      </c>
      <c r="CN7" s="38">
        <v>91.44</v>
      </c>
      <c r="CO7" s="38" t="s">
        <v>102</v>
      </c>
      <c r="CP7" s="38" t="s">
        <v>102</v>
      </c>
      <c r="CQ7" s="38" t="s">
        <v>102</v>
      </c>
      <c r="CR7" s="38">
        <v>64.67</v>
      </c>
      <c r="CS7" s="38">
        <v>64.959999999999994</v>
      </c>
      <c r="CT7" s="38">
        <v>65.040000000000006</v>
      </c>
      <c r="CU7" s="38">
        <v>68.31</v>
      </c>
      <c r="CV7" s="38">
        <v>65.28</v>
      </c>
      <c r="CW7" s="38">
        <v>59.57</v>
      </c>
      <c r="CX7" s="38">
        <v>98.6</v>
      </c>
      <c r="CY7" s="38">
        <v>98.94</v>
      </c>
      <c r="CZ7" s="38">
        <v>98.9</v>
      </c>
      <c r="DA7" s="38">
        <v>98.93</v>
      </c>
      <c r="DB7" s="38">
        <v>98.87</v>
      </c>
      <c r="DC7" s="38">
        <v>91.76</v>
      </c>
      <c r="DD7" s="38">
        <v>92.3</v>
      </c>
      <c r="DE7" s="38">
        <v>92.55</v>
      </c>
      <c r="DF7" s="38">
        <v>92.62</v>
      </c>
      <c r="DG7" s="38">
        <v>92.72</v>
      </c>
      <c r="DH7" s="38">
        <v>95.57</v>
      </c>
      <c r="DI7" s="38">
        <v>35.54</v>
      </c>
      <c r="DJ7" s="38">
        <v>37.15</v>
      </c>
      <c r="DK7" s="38">
        <v>38.32</v>
      </c>
      <c r="DL7" s="38">
        <v>39.67</v>
      </c>
      <c r="DM7" s="38">
        <v>41.1</v>
      </c>
      <c r="DN7" s="38">
        <v>26.63</v>
      </c>
      <c r="DO7" s="38">
        <v>25.61</v>
      </c>
      <c r="DP7" s="38">
        <v>26.13</v>
      </c>
      <c r="DQ7" s="38">
        <v>26.36</v>
      </c>
      <c r="DR7" s="38">
        <v>23.79</v>
      </c>
      <c r="DS7" s="38">
        <v>36.520000000000003</v>
      </c>
      <c r="DT7" s="38">
        <v>0</v>
      </c>
      <c r="DU7" s="38">
        <v>0</v>
      </c>
      <c r="DV7" s="38">
        <v>0</v>
      </c>
      <c r="DW7" s="38">
        <v>0</v>
      </c>
      <c r="DX7" s="38">
        <v>0</v>
      </c>
      <c r="DY7" s="38">
        <v>0.95</v>
      </c>
      <c r="DZ7" s="38">
        <v>1.07</v>
      </c>
      <c r="EA7" s="38">
        <v>1.03</v>
      </c>
      <c r="EB7" s="38">
        <v>1.43</v>
      </c>
      <c r="EC7" s="38">
        <v>1.22</v>
      </c>
      <c r="ED7" s="38">
        <v>5.72</v>
      </c>
      <c r="EE7" s="38">
        <v>0</v>
      </c>
      <c r="EF7" s="38">
        <v>0</v>
      </c>
      <c r="EG7" s="38">
        <v>0</v>
      </c>
      <c r="EH7" s="38">
        <v>0</v>
      </c>
      <c r="EI7" s="38">
        <v>0</v>
      </c>
      <c r="EJ7" s="38">
        <v>0.17</v>
      </c>
      <c r="EK7" s="38">
        <v>0.13</v>
      </c>
      <c r="EL7" s="38">
        <v>0.1</v>
      </c>
      <c r="EM7" s="38">
        <v>0.09</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2022-01-11T00:49:46Z</cp:lastPrinted>
  <dcterms:created xsi:type="dcterms:W3CDTF">2021-12-03T07:14:44Z</dcterms:created>
  <dcterms:modified xsi:type="dcterms:W3CDTF">2022-01-11T00:49:50Z</dcterms:modified>
  <cp:category/>
</cp:coreProperties>
</file>