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6060\工事中\5000_上下水道管理係\2021(R3)年度\R2経営比較分析表\水道\"/>
    </mc:Choice>
  </mc:AlternateContent>
  <workbookProtection workbookAlgorithmName="SHA-512" workbookHashValue="HXtpJQA6qm5bfqMIuYHuP6L4ZoSK+8e6b+9xHRytBTRkBR1deUg/xXx7baYRtp6a1ZBeOqFSZGp7XMLFvPfKqw==" workbookSaltValue="zcrU9SyaJCApI24goIZyUQ==" workbookSpinCount="100000" lockStructure="1"/>
  <bookViews>
    <workbookView xWindow="0" yWindow="0" windowWidth="20490" windowHeight="52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<sst xmlns="http://schemas.openxmlformats.org/spreadsheetml/2006/main" count="228" uniqueCount="113">
  <si>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</si>
  <si>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</si>
  <si>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</si>
  <si>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</si>
  <si>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</si>
  <si>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</si>
  <si>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</si>
  <si>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</si>
  <si>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</si>
  <si>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</si>
  <si>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</si>
  <si>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</si>
  <si>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</si>
  <si>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</si>
  <si>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</si>
  <si>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</si>
  <si>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</si>
  <si>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</si>
  <si>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</si>
  <si>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</si>
  <si>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</si>
  <si>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</si>
  <si>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</si>
  <si>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</si>
  <si>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</si>
  <si>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</si>
  <si>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</si>
  <si>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</si>
  <si>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</si>
  <si>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</si>
  <si>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</si>
  <si>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</si>
  <si>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</si>
  <si>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</si>
  <si>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</si>
  <si>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</si>
  <si>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</si>
  <si>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</si>
  <si>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</si>
  <si>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</si>
  <si>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</si>
  <si>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</si>
  <si>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</si>
  <si>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</si>
  <si>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</si>
  <si>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</si>
  <si>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</si>
  <si>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</si>
  <si>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</si>
  <si>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</si>
  <si>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</si>
  <si>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</si>
  <si>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</si>
  <si>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</si>
  <si>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</si>
  <si>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</si>
  <si>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</si>
  <si>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</si>
  <si>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</si>
  <si>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</si>
  <si>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</si>
  <si>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</si>
  <si>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</si>
  <si>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</si>
  <si>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</si>
  <si>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</si>
  <si>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</si>
  <si>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</si>
  <si>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</si>
  <si>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</si>
  <si>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</si>
  <si>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</si>
  <si>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</si>
  <si>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</si>
  <si>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</si>
  <si>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</si>
  <si>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</si>
  <si>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</si>
  <si>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</si>
  <si>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</si>
  <si>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</si>
  <si>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</si>
  <si>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</si>
  <si>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</si>
  <si>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</si>
  <si>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</si>
  <si>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</si>
  <si>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</si>
  <si>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</si>
  <si>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</si>
  <si>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</si>
  <si>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</si>
  <si>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</si>
  <si>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</si>
  <si>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</si>
  <si>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</si>
  <si>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</si>
  <si>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</si>
  <si>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</si>
  <si>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</si>
  <si>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</si>
  <si>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</si>
  <si>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</si>
  <si>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</si>
  <si>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</si>
  <si>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</si>
  <si>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</si>
  <si>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</si>
  <si>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</si>
  <si>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</si>
  <si>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①有形固定資産減価償却率は、平成28年度以降上昇傾向にある。現在、第4次拡張事業を実施しているところではあるが、全体的な施設や管路の老朽化により、今後も減価償却は進んでいくことが見込まれる。</t>
    </r>
    <r>
      <rPr>
        <sz val="11"/>
        <color rgb="FFFF0000"/>
        <rFont val="ＭＳ ゴシック"/>
        <family val="3"/>
        <charset val="128"/>
      </rPr>
      <t xml:space="preserve">
</t>
    </r>
    <r>
      <rPr>
        <sz val="11"/>
        <rFont val="ＭＳ ゴシック"/>
        <family val="3"/>
        <charset val="128"/>
      </rPr>
      <t>②管路経年化率は、更新工事の実施により上昇傾向が落ち着きつつあり、類似団体平均値を下回った。</t>
    </r>
    <r>
      <rPr>
        <sz val="11"/>
        <color rgb="FFFF0000"/>
        <rFont val="ＭＳ ゴシック"/>
        <family val="3"/>
        <charset val="128"/>
      </rPr>
      <t xml:space="preserve">
</t>
    </r>
    <r>
      <rPr>
        <sz val="11"/>
        <rFont val="ＭＳ ゴシック"/>
        <family val="3"/>
        <charset val="128"/>
      </rPr>
      <t xml:space="preserve">③管路更新率は、類似団体平均値を下回っており、経営戦略において投資目標としている管路更新率(1%以上)を見据え、計画的な更新を実施していく必要がある。
</t>
    </r>
    <rPh sb="14" eb="16">
      <t>ヘイセイ</t>
    </rPh>
    <rPh sb="18" eb="20">
      <t>ネンド</t>
    </rPh>
    <rPh sb="20" eb="22">
      <t>イコウ</t>
    </rPh>
    <rPh sb="22" eb="24">
      <t>ジョウショウ</t>
    </rPh>
    <rPh sb="24" eb="26">
      <t>ケイコウ</t>
    </rPh>
    <rPh sb="30" eb="32">
      <t>ゲンザイ</t>
    </rPh>
    <rPh sb="33" eb="34">
      <t>ダイ</t>
    </rPh>
    <rPh sb="35" eb="36">
      <t>ジ</t>
    </rPh>
    <rPh sb="36" eb="40">
      <t>カクチョウジギョウ</t>
    </rPh>
    <rPh sb="41" eb="43">
      <t>ジッシ</t>
    </rPh>
    <rPh sb="56" eb="59">
      <t>ゼンタイテキ</t>
    </rPh>
    <rPh sb="60" eb="62">
      <t>シセツ</t>
    </rPh>
    <rPh sb="63" eb="65">
      <t>カンロ</t>
    </rPh>
    <rPh sb="66" eb="69">
      <t>ロウキュウカ</t>
    </rPh>
    <rPh sb="89" eb="91">
      <t>ミコ</t>
    </rPh>
    <rPh sb="129" eb="133">
      <t>ルイジダンタイ</t>
    </rPh>
    <rPh sb="133" eb="136">
      <t>ヘイキンチ</t>
    </rPh>
    <rPh sb="137" eb="139">
      <t>シタマワ</t>
    </rPh>
    <rPh sb="166" eb="168">
      <t>ケイエイ</t>
    </rPh>
    <rPh sb="168" eb="170">
      <t>センリャク</t>
    </rPh>
    <rPh sb="174" eb="176">
      <t>トウシ</t>
    </rPh>
    <rPh sb="176" eb="178">
      <t>モクヒョウ</t>
    </rPh>
    <rPh sb="183" eb="185">
      <t>カンロ</t>
    </rPh>
    <rPh sb="185" eb="187">
      <t>コウシン</t>
    </rPh>
    <rPh sb="187" eb="188">
      <t>リツ</t>
    </rPh>
    <rPh sb="195" eb="197">
      <t>ミス</t>
    </rPh>
    <rPh sb="199" eb="202">
      <t>ケイカクテキ</t>
    </rPh>
    <rPh sb="203" eb="205">
      <t>コウシン</t>
    </rPh>
    <rPh sb="206" eb="208">
      <t>ジッシ</t>
    </rPh>
    <rPh sb="212" eb="214">
      <t>ヒツヨウ</t>
    </rPh>
    <phoneticPr fontId="4"/>
  </si>
  <si>
    <t>新型コロナウイルス感染症拡大に対する経済支援策として、基本料金分の減免措置を行い、財源は水道事業会計の剰余金により賄った。一方で、巣ごもり需要の影響で有収水量が増加し、令和２年度は結果的に黒字を維持している。
しかし、今後において水源地改良事業の完了に伴う減価償却費や、更新・修繕等対策資金の負担増が予想されることから、経常損益は赤字となる見込みである。また、収益的収支のみならず、資本的収支についても年々補填財源が減少しており、企業債の適正な借入水準を維持しながら、財源を確保していく必要がある。このような厳しい状況ではあるが、より一層の事業の効率化と経費縮減を図りながら、アセットマネジメントならびに経営戦略による、経営の健全性の維持に取り組んでいく。</t>
    <rPh sb="15" eb="16">
      <t>タイ</t>
    </rPh>
    <rPh sb="18" eb="20">
      <t>ケイザイ</t>
    </rPh>
    <rPh sb="20" eb="22">
      <t>シエン</t>
    </rPh>
    <rPh sb="22" eb="23">
      <t>サク</t>
    </rPh>
    <rPh sb="27" eb="29">
      <t>キホン</t>
    </rPh>
    <rPh sb="29" eb="31">
      <t>リョウキン</t>
    </rPh>
    <rPh sb="31" eb="32">
      <t>ブン</t>
    </rPh>
    <rPh sb="33" eb="35">
      <t>ゲンメン</t>
    </rPh>
    <rPh sb="35" eb="37">
      <t>ソチ</t>
    </rPh>
    <rPh sb="38" eb="39">
      <t>オコナ</t>
    </rPh>
    <rPh sb="41" eb="43">
      <t>ザイゲン</t>
    </rPh>
    <rPh sb="44" eb="46">
      <t>スイドウ</t>
    </rPh>
    <rPh sb="46" eb="48">
      <t>ジギョウ</t>
    </rPh>
    <rPh sb="48" eb="50">
      <t>カイケイ</t>
    </rPh>
    <rPh sb="51" eb="54">
      <t>ジョウヨキン</t>
    </rPh>
    <rPh sb="57" eb="58">
      <t>マカナ</t>
    </rPh>
    <rPh sb="61" eb="63">
      <t>イッポウ</t>
    </rPh>
    <rPh sb="75" eb="77">
      <t>ユウシュウ</t>
    </rPh>
    <rPh sb="77" eb="79">
      <t>スイリョウ</t>
    </rPh>
    <rPh sb="84" eb="86">
      <t>レイワ</t>
    </rPh>
    <rPh sb="87" eb="89">
      <t>ネンド</t>
    </rPh>
    <rPh sb="90" eb="93">
      <t>ケッカテキ</t>
    </rPh>
    <phoneticPr fontId="4"/>
  </si>
  <si>
    <t>①経常収支比率は100％を超えているが、新型コロナウイルス感染症拡大に対する経済支援策として、基本料金分の減免措置を行った影響で給水収益が減少し、前年度数値を下回った。また②累積欠損比率は0％である。
③流動比率は100％を超えており、短期的な債務に対する支払能力を備えている。主に流動負債のうち未払金の減少により、前年度数値を若干上回った。
④企業債残高対給水収益比率は、本市は増加傾向にある。令和2年度は、減免措置により給水収益が減少したことが、増加の主な要因となっている。流動比率や給水収益の動向を勘案しつつ適正な借入水準を維持する必要がある。
⑤料金回収率は100％を下回っているが、これは①で述べた理由により、給水収益が減少し、供給単価が低くなったことによる。
⑥給水原価は、新型コロナウイルス感染症拡大による巣ごもり需要の影響で有収水量が増加し、前年度数値を下回った。
⑦施設利用率は類似団体平均値を上回っており、効率的な施設利用ができている。
⑧有収率は類似団体平均値を若干上回っているが、老朽化管路からの漏水が発生していることから、アセットマネジメントに基づく計画的な更新を行なう必要がある。</t>
    <rPh sb="20" eb="22">
      <t>シンガタ</t>
    </rPh>
    <rPh sb="29" eb="31">
      <t>カンセン</t>
    </rPh>
    <rPh sb="31" eb="32">
      <t>ショウ</t>
    </rPh>
    <rPh sb="32" eb="34">
      <t>カクダイ</t>
    </rPh>
    <rPh sb="35" eb="36">
      <t>タイ</t>
    </rPh>
    <rPh sb="38" eb="40">
      <t>ケイザイ</t>
    </rPh>
    <rPh sb="40" eb="42">
      <t>シエン</t>
    </rPh>
    <rPh sb="42" eb="43">
      <t>サク</t>
    </rPh>
    <rPh sb="47" eb="49">
      <t>キホン</t>
    </rPh>
    <rPh sb="49" eb="51">
      <t>リョウキン</t>
    </rPh>
    <rPh sb="51" eb="52">
      <t>ブン</t>
    </rPh>
    <rPh sb="53" eb="55">
      <t>ゲンメン</t>
    </rPh>
    <rPh sb="55" eb="57">
      <t>ソチ</t>
    </rPh>
    <rPh sb="58" eb="59">
      <t>オコナ</t>
    </rPh>
    <rPh sb="61" eb="63">
      <t>エイキョウ</t>
    </rPh>
    <rPh sb="64" eb="66">
      <t>キュウスイ</t>
    </rPh>
    <rPh sb="66" eb="68">
      <t>シュウエキ</t>
    </rPh>
    <rPh sb="69" eb="71">
      <t>ゲンショウ</t>
    </rPh>
    <rPh sb="79" eb="80">
      <t>シタ</t>
    </rPh>
    <rPh sb="112" eb="113">
      <t>コ</t>
    </rPh>
    <rPh sb="139" eb="140">
      <t>オモ</t>
    </rPh>
    <rPh sb="141" eb="143">
      <t>リュウドウ</t>
    </rPh>
    <rPh sb="143" eb="145">
      <t>フサイ</t>
    </rPh>
    <rPh sb="148" eb="151">
      <t>ミバライキン</t>
    </rPh>
    <rPh sb="152" eb="154">
      <t>ゲンショウ</t>
    </rPh>
    <rPh sb="158" eb="161">
      <t>ゼンネンド</t>
    </rPh>
    <rPh sb="161" eb="163">
      <t>スウチ</t>
    </rPh>
    <rPh sb="164" eb="166">
      <t>ジャッカン</t>
    </rPh>
    <rPh sb="166" eb="168">
      <t>ウワマワ</t>
    </rPh>
    <rPh sb="187" eb="189">
      <t>ホンシ</t>
    </rPh>
    <rPh sb="190" eb="192">
      <t>ゾウカ</t>
    </rPh>
    <rPh sb="192" eb="194">
      <t>ケイコウ</t>
    </rPh>
    <rPh sb="198" eb="200">
      <t>レイワ</t>
    </rPh>
    <rPh sb="201" eb="203">
      <t>ネンド</t>
    </rPh>
    <rPh sb="205" eb="207">
      <t>ゲンメン</t>
    </rPh>
    <rPh sb="207" eb="209">
      <t>ソチ</t>
    </rPh>
    <rPh sb="212" eb="214">
      <t>キュウスイ</t>
    </rPh>
    <rPh sb="214" eb="216">
      <t>シュウエキ</t>
    </rPh>
    <rPh sb="217" eb="219">
      <t>ゲンショウ</t>
    </rPh>
    <rPh sb="225" eb="227">
      <t>ゾウカ</t>
    </rPh>
    <rPh sb="228" eb="229">
      <t>オモ</t>
    </rPh>
    <rPh sb="288" eb="290">
      <t>シタマワ</t>
    </rPh>
    <rPh sb="301" eb="302">
      <t>ノ</t>
    </rPh>
    <rPh sb="304" eb="306">
      <t>リユウ</t>
    </rPh>
    <rPh sb="310" eb="312">
      <t>キュウスイ</t>
    </rPh>
    <rPh sb="312" eb="314">
      <t>シュウエキ</t>
    </rPh>
    <rPh sb="315" eb="317">
      <t>ゲンショウ</t>
    </rPh>
    <rPh sb="319" eb="321">
      <t>キョウキュウ</t>
    </rPh>
    <rPh sb="321" eb="323">
      <t>タンカ</t>
    </rPh>
    <rPh sb="324" eb="325">
      <t>ヒク</t>
    </rPh>
    <rPh sb="343" eb="345">
      <t>シンガタ</t>
    </rPh>
    <rPh sb="352" eb="354">
      <t>カンセン</t>
    </rPh>
    <rPh sb="354" eb="355">
      <t>ショウ</t>
    </rPh>
    <rPh sb="355" eb="357">
      <t>カクダイ</t>
    </rPh>
    <rPh sb="360" eb="361">
      <t>ス</t>
    </rPh>
    <rPh sb="364" eb="366">
      <t>ジュヨウ</t>
    </rPh>
    <rPh sb="367" eb="369">
      <t>エイキョウ</t>
    </rPh>
    <rPh sb="370" eb="372">
      <t>ユウシュウ</t>
    </rPh>
    <rPh sb="372" eb="374">
      <t>スイリョウ</t>
    </rPh>
    <rPh sb="375" eb="377">
      <t>ゾウカ</t>
    </rPh>
    <rPh sb="379" eb="382">
      <t>ゼンネンド</t>
    </rPh>
    <rPh sb="382" eb="384">
      <t>スウチ</t>
    </rPh>
    <rPh sb="385" eb="387">
      <t>シタマワ</t>
    </rPh>
    <rPh sb="442" eb="444">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</si>
</sst>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0.23</c:v>
                </c:pt>
                <c:pt idx="1">
                  <c:v>0.7</c:v>
                </c:pt>
                <c:pt idx="2">
                  <c:v>0.98</c:v>
                </c:pt>
                <c:pt idx="3">
                  <c:v>0.56000000000000005</c:v>
                </c:pt>
                <c:pt idx="4">
                  <c:v>0.47</c:v>
                </c:pt>
              </c:numCache>
            </c:numRef>
          </c:val>
          <c:extLst>
            <c:ext xmlns:c16="http://schemas.microsoft.com/office/drawing/2014/chart" uri="{C3380CC4-5D6E-409C-BE32-E72D297353CC}">
              <c16:uniqueId val="{00000000-4BFF-4EF3-9250-3DE77120CC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4BFF-4EF3-9250-3DE77120CC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75.739999999999995</c:v>
                </c:pt>
                <c:pt idx="1">
                  <c:v>76.540000000000006</c:v>
                </c:pt>
                <c:pt idx="2">
                  <c:v>76.290000000000006</c:v>
                </c:pt>
                <c:pt idx="3">
                  <c:v>76.81</c:v>
                </c:pt>
                <c:pt idx="4">
                  <c:v>78.34</c:v>
                </c:pt>
              </c:numCache>
            </c:numRef>
          </c:val>
          <c:extLst>
            <c:ext xmlns:c16="http://schemas.microsoft.com/office/drawing/2014/chart" uri="{C3380CC4-5D6E-409C-BE32-E72D297353CC}">
              <c16:uniqueId val="{00000000-4EC3-4BD4-94ED-2C8B2D3059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EC3-4BD4-94ED-2C8B2D3059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92.37</c:v>
                </c:pt>
                <c:pt idx="1">
                  <c:v>91.55</c:v>
                </c:pt>
                <c:pt idx="2">
                  <c:v>92.25</c:v>
                </c:pt>
                <c:pt idx="3">
                  <c:v>90.71</c:v>
                </c:pt>
                <c:pt idx="4">
                  <c:v>91.13</c:v>
                </c:pt>
              </c:numCache>
            </c:numRef>
          </c:val>
          <c:extLst>
            <c:ext xmlns:c16="http://schemas.microsoft.com/office/drawing/2014/chart" uri="{C3380CC4-5D6E-409C-BE32-E72D297353CC}">
              <c16:uniqueId val="{00000000-BC9C-41C9-9B87-71397EC9CA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C9C-41C9-9B87-71397EC9CA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c:v>
                </c:pt>
                <c:pt idx="1">
                  <c:v>102.06</c:v>
                </c:pt>
                <c:pt idx="2">
                  <c:v>104.74</c:v>
                </c:pt>
                <c:pt idx="3">
                  <c:v>105.2</c:v>
                </c:pt>
                <c:pt idx="4">
                  <c:v>100.74</c:v>
                </c:pt>
              </c:numCache>
            </c:numRef>
          </c:val>
          <c:extLst>
            <c:ext xmlns:c16="http://schemas.microsoft.com/office/drawing/2014/chart" uri="{C3380CC4-5D6E-409C-BE32-E72D297353CC}">
              <c16:uniqueId val="{00000000-54BE-45A2-AFA6-B98B04E974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4BE-45A2-AFA6-B98B04E974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43.54</c:v>
                </c:pt>
                <c:pt idx="1">
                  <c:v>44.51</c:v>
                </c:pt>
                <c:pt idx="2">
                  <c:v>45.73</c:v>
                </c:pt>
                <c:pt idx="3">
                  <c:v>46.32</c:v>
                </c:pt>
                <c:pt idx="4">
                  <c:v>47.56</c:v>
                </c:pt>
              </c:numCache>
            </c:numRef>
          </c:val>
          <c:extLst>
            <c:ext xmlns:c16="http://schemas.microsoft.com/office/drawing/2014/chart" uri="{C3380CC4-5D6E-409C-BE32-E72D297353CC}">
              <c16:uniqueId val="{00000000-CE22-4F05-A672-A013EE24D7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E22-4F05-A672-A013EE24D7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14.93</c:v>
                </c:pt>
                <c:pt idx="1">
                  <c:v>14.46</c:v>
                </c:pt>
                <c:pt idx="2">
                  <c:v>15.13</c:v>
                </c:pt>
                <c:pt idx="3">
                  <c:v>14.46</c:v>
                </c:pt>
                <c:pt idx="4">
                  <c:v>14.16</c:v>
                </c:pt>
              </c:numCache>
            </c:numRef>
          </c:val>
          <c:extLst>
            <c:ext xmlns:c16="http://schemas.microsoft.com/office/drawing/2014/chart" uri="{C3380CC4-5D6E-409C-BE32-E72D297353CC}">
              <c16:uniqueId val="{00000000-07F6-4BBE-B87B-24036D7025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7F6-4BBE-B87B-24036D7025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D1-47AD-9CDB-E1247AF3A7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3D1-47AD-9CDB-E1247AF3A7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525.58000000000004</c:v>
                </c:pt>
                <c:pt idx="1">
                  <c:v>528.65</c:v>
                </c:pt>
                <c:pt idx="2">
                  <c:v>407.14</c:v>
                </c:pt>
                <c:pt idx="3">
                  <c:v>285.2</c:v>
                </c:pt>
                <c:pt idx="4">
                  <c:v>299.44</c:v>
                </c:pt>
              </c:numCache>
            </c:numRef>
          </c:val>
          <c:extLst>
            <c:ext xmlns:c16="http://schemas.microsoft.com/office/drawing/2014/chart" uri="{C3380CC4-5D6E-409C-BE32-E72D297353CC}">
              <c16:uniqueId val="{00000000-C15F-4C7C-91F8-B4361C7127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15F-4C7C-91F8-B4361C7127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297.38</c:v>
                </c:pt>
                <c:pt idx="1">
                  <c:v>302.04000000000002</c:v>
                </c:pt>
                <c:pt idx="2">
                  <c:v>308.05</c:v>
                </c:pt>
                <c:pt idx="3">
                  <c:v>324.89</c:v>
                </c:pt>
                <c:pt idx="4">
                  <c:v>334.84</c:v>
                </c:pt>
              </c:numCache>
            </c:numRef>
          </c:val>
          <c:extLst>
            <c:ext xmlns:c16="http://schemas.microsoft.com/office/drawing/2014/chart" uri="{C3380CC4-5D6E-409C-BE32-E72D297353CC}">
              <c16:uniqueId val="{00000000-7790-4979-A1B4-38339BC573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790-4979-A1B4-38339BC573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101.19</c:v>
                </c:pt>
                <c:pt idx="1">
                  <c:v>99.68</c:v>
                </c:pt>
                <c:pt idx="2">
                  <c:v>102.62</c:v>
                </c:pt>
                <c:pt idx="3">
                  <c:v>103.14</c:v>
                </c:pt>
                <c:pt idx="4">
                  <c:v>98.31</c:v>
                </c:pt>
              </c:numCache>
            </c:numRef>
          </c:val>
          <c:extLst>
            <c:ext xmlns:c16="http://schemas.microsoft.com/office/drawing/2014/chart" uri="{C3380CC4-5D6E-409C-BE32-E72D297353CC}">
              <c16:uniqueId val="{00000000-0104-4295-9094-3181488A3C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104-4295-9094-3181488A3C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132.12</c:v>
                </c:pt>
                <c:pt idx="1">
                  <c:v>133.93</c:v>
                </c:pt>
                <c:pt idx="2">
                  <c:v>130.18</c:v>
                </c:pt>
                <c:pt idx="3">
                  <c:v>128.85</c:v>
                </c:pt>
                <c:pt idx="4">
                  <c:v>126.9</c:v>
                </c:pt>
              </c:numCache>
            </c:numRef>
          </c:val>
          <c:extLst>
            <c:ext xmlns:c16="http://schemas.microsoft.com/office/drawing/2014/chart" uri="{C3380CC4-5D6E-409C-BE32-E72D297353CC}">
              <c16:uniqueId val="{00000000-B790-4E19-9F02-516A87BFD5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790-4E19-9F02-516A87BFD5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滋賀県　栗東市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70369</v>
      </c>
      <c r="AM8" s="74"/>
      <c r="AN8" s="74"/>
      <c r="AO8" s="74"/>
      <c r="AP8" s="74"/>
      <c r="AQ8" s="74"/>
      <c r="AR8" s="74"/>
      <c r="AS8" s="74"/>
      <c r="AT8" s="70">
        <f>データ!$S$6</f>
        <v>52.69</v>
      </c>
      <c r="AU8" s="71"/>
      <c r="AV8" s="71"/>
      <c r="AW8" s="71"/>
      <c r="AX8" s="71"/>
      <c r="AY8" s="71"/>
      <c r="AZ8" s="71"/>
      <c r="BA8" s="71"/>
      <c r="BB8" s="73">
        <f>データ!$T$6</f>
        <v>1335.53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67.22</v>
      </c>
      <c r="J10" s="71"/>
      <c r="K10" s="71"/>
      <c r="L10" s="71"/>
      <c r="M10" s="71"/>
      <c r="N10" s="71"/>
      <c r="O10" s="72"/>
      <c r="P10" s="73">
        <f>データ!$P$6</f>
        <v>99.9</v>
      </c>
      <c r="Q10" s="73"/>
      <c r="R10" s="73"/>
      <c r="S10" s="73"/>
      <c r="T10" s="73"/>
      <c r="U10" s="73"/>
      <c r="V10" s="73"/>
      <c r="W10" s="74">
        <f>データ!$Q$6</f>
        <v>2464</v>
      </c>
      <c r="X10" s="74"/>
      <c r="Y10" s="74"/>
      <c r="Z10" s="74"/>
      <c r="AA10" s="74"/>
      <c r="AB10" s="74"/>
      <c r="AC10" s="74"/>
      <c r="AD10" s="2"/>
      <c r="AE10" s="2"/>
      <c r="AF10" s="2"/>
      <c r="AG10" s="2"/>
      <c r="AH10" s="4"/>
      <c r="AI10" s="4"/>
      <c r="AJ10" s="4"/>
      <c r="AK10" s="4"/>
      <c r="AL10" s="74">
        <f>データ!$U$6</f>
        <v>70096</v>
      </c>
      <c r="AM10" s="74"/>
      <c r="AN10" s="74"/>
      <c r="AO10" s="74"/>
      <c r="AP10" s="74"/>
      <c r="AQ10" s="74"/>
      <c r="AR10" s="74"/>
      <c r="AS10" s="74"/>
      <c r="AT10" s="70">
        <f>データ!$V$6</f>
        <v>30.12</v>
      </c>
      <c r="AU10" s="71"/>
      <c r="AV10" s="71"/>
      <c r="AW10" s="71"/>
      <c r="AX10" s="71"/>
      <c r="AY10" s="71"/>
      <c r="AZ10" s="71"/>
      <c r="BA10" s="71"/>
      <c r="BB10" s="73">
        <f>データ!$W$6</f>
        <v>2327.2199999999998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UwUXMMbiK5khqsTrQPGMb9CbDtdzMvd5MrlOR7IL+G7DAaVoJ5gkoFxeLJNQugU1qyw3loQiMPLCKhDqdl4jQ==" saltValue="bx+hJOzs/neLPqQ09xLz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67.22</v>
      </c>
      <c r="P6" s="35">
        <f t="shared" si="3"/>
        <v>99.9</v>
      </c>
      <c r="Q6" s="35">
        <f t="shared" si="3"/>
        <v>2464</v>
      </c>
      <c r="R6" s="35">
        <f t="shared" si="3"/>
        <v>70369</v>
      </c>
      <c r="S6" s="35">
        <f t="shared" si="3"/>
        <v>52.69</v>
      </c>
      <c r="T6" s="35">
        <f t="shared" si="3"/>
        <v>1335.53</v>
      </c>
      <c r="U6" s="35">
        <f t="shared" si="3"/>
        <v>70096</v>
      </c>
      <c r="V6" s="35">
        <f t="shared" si="3"/>
        <v>30.12</v>
      </c>
      <c r="W6" s="35">
        <f t="shared" si="3"/>
        <v>2327.2199999999998</v>
      </c>
      <c r="X6" s="36">
        <f>IF(X7="",NA(),X7)</f>
        <v>103.8</v>
      </c>
      <c r="Y6" s="36">
        <f t="shared" ref="Y6:AG6" si="4">IF(Y7="",NA(),Y7)</f>
        <v>102.06</v>
      </c>
      <c r="Z6" s="36">
        <f t="shared" si="4"/>
        <v>104.74</v>
      </c>
      <c r="AA6" s="36">
        <f t="shared" si="4"/>
        <v>105.2</v>
      </c>
      <c r="AB6" s="36">
        <f t="shared" si="4"/>
        <v>100.74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525.58000000000004</v>
      </c>
      <c r="AU6" s="36">
        <f t="shared" ref="AU6:BC6" si="6">IF(AU7="",NA(),AU7)</f>
        <v>528.65</v>
      </c>
      <c r="AV6" s="36">
        <f t="shared" si="6"/>
        <v>407.14</v>
      </c>
      <c r="AW6" s="36">
        <f t="shared" si="6"/>
        <v>285.2</v>
      </c>
      <c r="AX6" s="36">
        <f t="shared" si="6"/>
        <v>299.44</v>
      </c>
      <c r="AY6" s="36">
        <f t="shared" si="6"/>
        <v>357.82</v>
      </c>
      <c r="AZ6" s="36">
        <f t="shared" si="6"/>
        <v>355.5</v>
      </c>
      <c r="BA6" s="36">
        <f t="shared" si="6"/>
        <v>349.83</v>
      </c>
      <c r="BB6" s="36">
        <f t="shared" si="6"/>
        <v>360.86</v>
      </c>
      <c r="BC6" s="36">
        <f t="shared" si="6"/>
        <v>350.79</v>
      </c>
      <c r="BD6" s="35" t="str">
        <f>IF(BD7="","",IF(BD7="-","【-】","【"&amp;SUBSTITUTE(TEXT(BD7,"#,##0.00"),"-","△")&amp;"】"))</f>
        <v>【260.31】</v>
      </c>
      <c r="BE6" s="36">
        <f>IF(BE7="",NA(),BE7)</f>
        <v>297.38</v>
      </c>
      <c r="BF6" s="36">
        <f t="shared" ref="BF6:BN6" si="7">IF(BF7="",NA(),BF7)</f>
        <v>302.04000000000002</v>
      </c>
      <c r="BG6" s="36">
        <f t="shared" si="7"/>
        <v>308.05</v>
      </c>
      <c r="BH6" s="36">
        <f t="shared" si="7"/>
        <v>324.89</v>
      </c>
      <c r="BI6" s="36">
        <f t="shared" si="7"/>
        <v>334.84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101.19</v>
      </c>
      <c r="BQ6" s="36">
        <f t="shared" ref="BQ6:BY6" si="8">IF(BQ7="",NA(),BQ7)</f>
        <v>99.68</v>
      </c>
      <c r="BR6" s="36">
        <f t="shared" si="8"/>
        <v>102.62</v>
      </c>
      <c r="BS6" s="36">
        <f t="shared" si="8"/>
        <v>103.14</v>
      </c>
      <c r="BT6" s="36">
        <f t="shared" si="8"/>
        <v>98.31</v>
      </c>
      <c r="BU6" s="36">
        <f t="shared" si="8"/>
        <v>106.01</v>
      </c>
      <c r="BV6" s="36">
        <f t="shared" si="8"/>
        <v>104.57</v>
      </c>
      <c r="BW6" s="36">
        <f t="shared" si="8"/>
        <v>103.54</v>
      </c>
      <c r="BX6" s="36">
        <f t="shared" si="8"/>
        <v>103.32</v>
      </c>
      <c r="BY6" s="36">
        <f t="shared" si="8"/>
        <v>100.85</v>
      </c>
      <c r="BZ6" s="35" t="str">
        <f>IF(BZ7="","",IF(BZ7="-","【-】","【"&amp;SUBSTITUTE(TEXT(BZ7,"#,##0.00"),"-","△")&amp;"】"))</f>
        <v>【100.05】</v>
      </c>
      <c r="CA6" s="36">
        <f>IF(CA7="",NA(),CA7)</f>
        <v>132.12</v>
      </c>
      <c r="CB6" s="36">
        <f t="shared" ref="CB6:CJ6" si="9">IF(CB7="",NA(),CB7)</f>
        <v>133.93</v>
      </c>
      <c r="CC6" s="36">
        <f t="shared" si="9"/>
        <v>130.18</v>
      </c>
      <c r="CD6" s="36">
        <f t="shared" si="9"/>
        <v>128.85</v>
      </c>
      <c r="CE6" s="36">
        <f t="shared" si="9"/>
        <v>126.9</v>
      </c>
      <c r="CF6" s="36">
        <f t="shared" si="9"/>
        <v>162.24</v>
      </c>
      <c r="CG6" s="36">
        <f t="shared" si="9"/>
        <v>165.47</v>
      </c>
      <c r="CH6" s="36">
        <f t="shared" si="9"/>
        <v>167.46</v>
      </c>
      <c r="CI6" s="36">
        <f t="shared" si="9"/>
        <v>168.56</v>
      </c>
      <c r="CJ6" s="36">
        <f t="shared" si="9"/>
        <v>167.1</v>
      </c>
      <c r="CK6" s="35" t="str">
        <f>IF(CK7="","",IF(CK7="-","【-】","【"&amp;SUBSTITUTE(TEXT(CK7,"#,##0.00"),"-","△")&amp;"】"))</f>
        <v>【166.40】</v>
      </c>
      <c r="CL6" s="36">
        <f>IF(CL7="",NA(),CL7)</f>
        <v>75.739999999999995</v>
      </c>
      <c r="CM6" s="36">
        <f t="shared" ref="CM6:CU6" si="10">IF(CM7="",NA(),CM7)</f>
        <v>76.540000000000006</v>
      </c>
      <c r="CN6" s="36">
        <f t="shared" si="10"/>
        <v>76.290000000000006</v>
      </c>
      <c r="CO6" s="36">
        <f t="shared" si="10"/>
        <v>76.81</v>
      </c>
      <c r="CP6" s="36">
        <f t="shared" si="10"/>
        <v>78.34</v>
      </c>
      <c r="CQ6" s="36">
        <f t="shared" si="10"/>
        <v>59.11</v>
      </c>
      <c r="CR6" s="36">
        <f t="shared" si="10"/>
        <v>59.74</v>
      </c>
      <c r="CS6" s="36">
        <f t="shared" si="10"/>
        <v>59.46</v>
      </c>
      <c r="CT6" s="36">
        <f t="shared" si="10"/>
        <v>59.51</v>
      </c>
      <c r="CU6" s="36">
        <f t="shared" si="10"/>
        <v>59.91</v>
      </c>
      <c r="CV6" s="35" t="str">
        <f>IF(CV7="","",IF(CV7="-","【-】","【"&amp;SUBSTITUTE(TEXT(CV7,"#,##0.00"),"-","△")&amp;"】"))</f>
        <v>【60.69】</v>
      </c>
      <c r="CW6" s="36">
        <f>IF(CW7="",NA(),CW7)</f>
        <v>92.37</v>
      </c>
      <c r="CX6" s="36">
        <f t="shared" ref="CX6:DF6" si="11">IF(CX7="",NA(),CX7)</f>
        <v>91.55</v>
      </c>
      <c r="CY6" s="36">
        <f t="shared" si="11"/>
        <v>92.25</v>
      </c>
      <c r="CZ6" s="36">
        <f t="shared" si="11"/>
        <v>90.71</v>
      </c>
      <c r="DA6" s="36">
        <f t="shared" si="11"/>
        <v>91.13</v>
      </c>
      <c r="DB6" s="36">
        <f t="shared" si="11"/>
        <v>87.91</v>
      </c>
      <c r="DC6" s="36">
        <f t="shared" si="11"/>
        <v>87.28</v>
      </c>
      <c r="DD6" s="36">
        <f t="shared" si="11"/>
        <v>87.41</v>
      </c>
      <c r="DE6" s="36">
        <f t="shared" si="11"/>
        <v>87.08</v>
      </c>
      <c r="DF6" s="36">
        <f t="shared" si="11"/>
        <v>87.26</v>
      </c>
      <c r="DG6" s="35" t="str">
        <f>IF(DG7="","",IF(DG7="-","【-】","【"&amp;SUBSTITUTE(TEXT(DG7,"#,##0.00"),"-","△")&amp;"】"))</f>
        <v>【89.82】</v>
      </c>
      <c r="DH6" s="36">
        <f>IF(DH7="",NA(),DH7)</f>
        <v>43.54</v>
      </c>
      <c r="DI6" s="36">
        <f t="shared" ref="DI6:DQ6" si="12">IF(DI7="",NA(),DI7)</f>
        <v>44.51</v>
      </c>
      <c r="DJ6" s="36">
        <f t="shared" si="12"/>
        <v>45.73</v>
      </c>
      <c r="DK6" s="36">
        <f t="shared" si="12"/>
        <v>46.32</v>
      </c>
      <c r="DL6" s="36">
        <f t="shared" si="12"/>
        <v>47.56</v>
      </c>
      <c r="DM6" s="36">
        <f t="shared" si="12"/>
        <v>46.88</v>
      </c>
      <c r="DN6" s="36">
        <f t="shared" si="12"/>
        <v>46.94</v>
      </c>
      <c r="DO6" s="36">
        <f t="shared" si="12"/>
        <v>47.62</v>
      </c>
      <c r="DP6" s="36">
        <f t="shared" si="12"/>
        <v>48.55</v>
      </c>
      <c r="DQ6" s="36">
        <f t="shared" si="12"/>
        <v>49.2</v>
      </c>
      <c r="DR6" s="35" t="str">
        <f>IF(DR7="","",IF(DR7="-","【-】","【"&amp;SUBSTITUTE(TEXT(DR7,"#,##0.00"),"-","△")&amp;"】"))</f>
        <v>【50.19】</v>
      </c>
      <c r="DS6" s="36">
        <f>IF(DS7="",NA(),DS7)</f>
        <v>14.93</v>
      </c>
      <c r="DT6" s="36">
        <f t="shared" ref="DT6:EB6" si="13">IF(DT7="",NA(),DT7)</f>
        <v>14.46</v>
      </c>
      <c r="DU6" s="36">
        <f t="shared" si="13"/>
        <v>15.13</v>
      </c>
      <c r="DV6" s="36">
        <f t="shared" si="13"/>
        <v>14.46</v>
      </c>
      <c r="DW6" s="36">
        <f t="shared" si="13"/>
        <v>14.16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0.23</v>
      </c>
      <c r="EE6" s="36">
        <f t="shared" ref="EE6:EM6" si="14">IF(EE7="",NA(),EE7)</f>
        <v>0.7</v>
      </c>
      <c r="EF6" s="36">
        <f t="shared" si="14"/>
        <v>0.98</v>
      </c>
      <c r="EG6" s="36">
        <f t="shared" si="14"/>
        <v>0.56000000000000005</v>
      </c>
      <c r="EH6" s="36">
        <f t="shared" si="14"/>
        <v>0.47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252085</v>
      </c>
      <c r="D7" s="38">
        <v>46</v>
      </c>
      <c r="E7" s="38">
        <v>1</v>
      </c>
      <c r="F7" s="38">
        <v>0</v>
      </c>
      <c r="G7" s="38">
        <v>1</v>
      </c>
      <c r="H7" s="38" t="s">
        <v>93</v>
      </c>
      <c r="I7" s="38" t="s">
        <v>94</v>
      </c>
      <c r="J7" s="38" t="s">
        <v>95</v>
      </c>
      <c r="K7" s="38" t="s">
        <v>96</v>
      </c>
      <c r="L7" s="38" t="s">
        <v>97</v>
      </c>
      <c r="M7" s="38" t="s">
        <v>98</v>
      </c>
      <c r="N7" s="39" t="s">
        <v>99</v>
      </c>
      <c r="O7" s="39">
        <v>67.22</v>
      </c>
      <c r="P7" s="39">
        <v>99.9</v>
      </c>
      <c r="Q7" s="39">
        <v>2464</v>
      </c>
      <c r="R7" s="39">
        <v>70369</v>
      </c>
      <c r="S7" s="39">
        <v>52.69</v>
      </c>
      <c r="T7" s="39">
        <v>1335.53</v>
      </c>
      <c r="U7" s="39">
        <v>70096</v>
      </c>
      <c r="V7" s="39">
        <v>30.12</v>
      </c>
      <c r="W7" s="39">
        <v>2327.2199999999998</v>
      </c>
      <c r="X7" s="39">
        <v>103.8</v>
      </c>
      <c r="Y7" s="39">
        <v>102.06</v>
      </c>
      <c r="Z7" s="39">
        <v>104.74</v>
      </c>
      <c r="AA7" s="39">
        <v>105.2</v>
      </c>
      <c r="AB7" s="39">
        <v>100.74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525.58000000000004</v>
      </c>
      <c r="AU7" s="39">
        <v>528.65</v>
      </c>
      <c r="AV7" s="39">
        <v>407.14</v>
      </c>
      <c r="AW7" s="39">
        <v>285.2</v>
      </c>
      <c r="AX7" s="39">
        <v>299.44</v>
      </c>
      <c r="AY7" s="39">
        <v>357.82</v>
      </c>
      <c r="AZ7" s="39">
        <v>355.5</v>
      </c>
      <c r="BA7" s="39">
        <v>349.83</v>
      </c>
      <c r="BB7" s="39">
        <v>360.86</v>
      </c>
      <c r="BC7" s="39">
        <v>350.79</v>
      </c>
      <c r="BD7" s="39">
        <v>260.31</v>
      </c>
      <c r="BE7" s="39">
        <v>297.38</v>
      </c>
      <c r="BF7" s="39">
        <v>302.04000000000002</v>
      </c>
      <c r="BG7" s="39">
        <v>308.05</v>
      </c>
      <c r="BH7" s="39">
        <v>324.89</v>
      </c>
      <c r="BI7" s="39">
        <v>334.84</v>
      </c>
      <c r="BJ7" s="39">
        <v>307.45999999999998</v>
      </c>
      <c r="BK7" s="39">
        <v>312.58</v>
      </c>
      <c r="BL7" s="39">
        <v>314.87</v>
      </c>
      <c r="BM7" s="39">
        <v>309.27999999999997</v>
      </c>
      <c r="BN7" s="39">
        <v>322.92</v>
      </c>
      <c r="BO7" s="39">
        <v>275.67</v>
      </c>
      <c r="BP7" s="39">
        <v>101.19</v>
      </c>
      <c r="BQ7" s="39">
        <v>99.68</v>
      </c>
      <c r="BR7" s="39">
        <v>102.62</v>
      </c>
      <c r="BS7" s="39">
        <v>103.14</v>
      </c>
      <c r="BT7" s="39">
        <v>98.31</v>
      </c>
      <c r="BU7" s="39">
        <v>106.01</v>
      </c>
      <c r="BV7" s="39">
        <v>104.57</v>
      </c>
      <c r="BW7" s="39">
        <v>103.54</v>
      </c>
      <c r="BX7" s="39">
        <v>103.32</v>
      </c>
      <c r="BY7" s="39">
        <v>100.85</v>
      </c>
      <c r="BZ7" s="39">
        <v>100.05</v>
      </c>
      <c r="CA7" s="39">
        <v>132.12</v>
      </c>
      <c r="CB7" s="39">
        <v>133.93</v>
      </c>
      <c r="CC7" s="39">
        <v>130.18</v>
      </c>
      <c r="CD7" s="39">
        <v>128.85</v>
      </c>
      <c r="CE7" s="39">
        <v>126.9</v>
      </c>
      <c r="CF7" s="39">
        <v>162.24</v>
      </c>
      <c r="CG7" s="39">
        <v>165.47</v>
      </c>
      <c r="CH7" s="39">
        <v>167.46</v>
      </c>
      <c r="CI7" s="39">
        <v>168.56</v>
      </c>
      <c r="CJ7" s="39">
        <v>167.1</v>
      </c>
      <c r="CK7" s="39">
        <v>166.4</v>
      </c>
      <c r="CL7" s="39">
        <v>75.739999999999995</v>
      </c>
      <c r="CM7" s="39">
        <v>76.540000000000006</v>
      </c>
      <c r="CN7" s="39">
        <v>76.290000000000006</v>
      </c>
      <c r="CO7" s="39">
        <v>76.81</v>
      </c>
      <c r="CP7" s="39">
        <v>78.34</v>
      </c>
      <c r="CQ7" s="39">
        <v>59.11</v>
      </c>
      <c r="CR7" s="39">
        <v>59.74</v>
      </c>
      <c r="CS7" s="39">
        <v>59.46</v>
      </c>
      <c r="CT7" s="39">
        <v>59.51</v>
      </c>
      <c r="CU7" s="39">
        <v>59.91</v>
      </c>
      <c r="CV7" s="39">
        <v>60.69</v>
      </c>
      <c r="CW7" s="39">
        <v>92.37</v>
      </c>
      <c r="CX7" s="39">
        <v>91.55</v>
      </c>
      <c r="CY7" s="39">
        <v>92.25</v>
      </c>
      <c r="CZ7" s="39">
        <v>90.71</v>
      </c>
      <c r="DA7" s="39">
        <v>91.13</v>
      </c>
      <c r="DB7" s="39">
        <v>87.91</v>
      </c>
      <c r="DC7" s="39">
        <v>87.28</v>
      </c>
      <c r="DD7" s="39">
        <v>87.41</v>
      </c>
      <c r="DE7" s="39">
        <v>87.08</v>
      </c>
      <c r="DF7" s="39">
        <v>87.26</v>
      </c>
      <c r="DG7" s="39">
        <v>89.82</v>
      </c>
      <c r="DH7" s="39">
        <v>43.54</v>
      </c>
      <c r="DI7" s="39">
        <v>44.51</v>
      </c>
      <c r="DJ7" s="39">
        <v>45.73</v>
      </c>
      <c r="DK7" s="39">
        <v>46.32</v>
      </c>
      <c r="DL7" s="39">
        <v>47.56</v>
      </c>
      <c r="DM7" s="39">
        <v>46.88</v>
      </c>
      <c r="DN7" s="39">
        <v>46.94</v>
      </c>
      <c r="DO7" s="39">
        <v>47.62</v>
      </c>
      <c r="DP7" s="39">
        <v>48.55</v>
      </c>
      <c r="DQ7" s="39">
        <v>49.2</v>
      </c>
      <c r="DR7" s="39">
        <v>50.19</v>
      </c>
      <c r="DS7" s="39">
        <v>14.93</v>
      </c>
      <c r="DT7" s="39">
        <v>14.46</v>
      </c>
      <c r="DU7" s="39">
        <v>15.13</v>
      </c>
      <c r="DV7" s="39">
        <v>14.46</v>
      </c>
      <c r="DW7" s="39">
        <v>14.16</v>
      </c>
      <c r="DX7" s="39">
        <v>13.39</v>
      </c>
      <c r="DY7" s="39">
        <v>14.48</v>
      </c>
      <c r="DZ7" s="39">
        <v>16.27</v>
      </c>
      <c r="EA7" s="39">
        <v>17.11</v>
      </c>
      <c r="EB7" s="39">
        <v>18.329999999999998</v>
      </c>
      <c r="EC7" s="39">
        <v>20.63</v>
      </c>
      <c r="ED7" s="39">
        <v>0.23</v>
      </c>
      <c r="EE7" s="39">
        <v>0.7</v>
      </c>
      <c r="EF7" s="39">
        <v>0.98</v>
      </c>
      <c r="EG7" s="39">
        <v>0.56000000000000005</v>
      </c>
      <c r="EH7" s="39">
        <v>0.47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2022-01-11T06:54:35Z</cp:lastPrinted>
  <dcterms:created xsi:type="dcterms:W3CDTF">2021-12-03T06:52:28Z</dcterms:created>
  <dcterms:modified xsi:type="dcterms:W3CDTF">2022-01-18T01:23:34Z</dcterms:modified>
  <cp:category/>
</cp:coreProperties>
</file>