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3\F6060\工事中\5000_上下水道管理係\2023(R5)年度\経営比較分析表\下水\"/>
    </mc:Choice>
  </mc:AlternateContent>
  <xr:revisionPtr revIDLastSave="0" documentId="13_ncr:1_{2134E8CA-9FFD-45E4-8D46-8E2E3636C5B7}" xr6:coauthVersionLast="47" xr6:coauthVersionMax="47" xr10:uidLastSave="{00000000-0000-0000-0000-000000000000}"/>
  <workbookProtection workbookAlgorithmName="SHA-512" workbookHashValue="LGAecPEtD/WSpmSfjiVN8uySTI1CskIeKgCJQYLSxPe9KLdP4U2OPu7/pN36eQkLaRs641EBkDjBS3e4fdZ9CA==" workbookSaltValue="dyu1xbEt/QcEJKksUYga0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85" i="4"/>
  <c r="E85" i="4"/>
  <c r="BB10" i="4"/>
  <c r="AT10" i="4"/>
  <c r="BB8" i="4"/>
  <c r="AT8" i="4"/>
  <c r="AL8" i="4"/>
  <c r="AD8" i="4"/>
  <c r="W8" i="4"/>
  <c r="P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<sst xmlns="http://schemas.openxmlformats.org/spreadsheetml/2006/main" count="236" uniqueCount="117">
  <si>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</si>
  <si>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</si>
  <si>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</si>
  <si>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</si>
  <si>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</si>
  <si>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</si>
  <si>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</si>
  <si>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</si>
  <si>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</si>
  <si>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</si>
  <si>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</si>
  <si>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</si>
  <si>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</si>
  <si>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</si>
  <si>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</si>
  <si>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</si>
  <si>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</si>
  <si>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</si>
  <si>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</si>
  <si>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</si>
  <si>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</si>
  <si>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</si>
  <si>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</si>
  <si>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</si>
  <si>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</si>
  <si>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</si>
  <si>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</si>
  <si>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</si>
  <si>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</si>
  <si>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</si>
  <si>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</si>
  <si>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</si>
  <si>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</si>
  <si>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</si>
  <si>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</si>
  <si>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</si>
  <si>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</si>
  <si>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</si>
  <si>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</si>
  <si>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</si>
  <si>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</si>
  <si>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</si>
  <si>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</si>
  <si>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</si>
  <si>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</si>
  <si>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</si>
  <si>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</si>
  <si>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</si>
  <si>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</si>
  <si>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</si>
  <si>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</si>
  <si>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</si>
  <si>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</si>
  <si>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</si>
  <si>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</si>
  <si>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</si>
  <si>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</si>
  <si>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</si>
  <si>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</si>
  <si>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</si>
  <si>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</si>
  <si>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</si>
  <si>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</si>
  <si>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</si>
  <si>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</si>
  <si>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</si>
  <si>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</si>
  <si>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</si>
  <si>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</si>
  <si>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</si>
  <si>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</si>
  <si>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</si>
  <si>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</si>
  <si>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</si>
  <si>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</si>
  <si>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</si>
  <si>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</si>
  <si>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</si>
  <si>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</si>
  <si>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</si>
  <si>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</si>
  <si>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</si>
  <si>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</si>
  <si>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</si>
  <si>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</si>
  <si>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</si>
  <si>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</si>
  <si>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</si>
  <si>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</si>
  <si>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</si>
  <si>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</si>
  <si>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</si>
  <si>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</si>
  <si>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</si>
  <si>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</si>
  <si>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</si>
  <si>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</si>
  <si>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</si>
  <si>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</si>
  <si>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</si>
  <si>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</si>
  <si>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</si>
  <si>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</si>
  <si>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</si>
  <si>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</si>
  <si>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</si>
  <si>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</si>
  <si>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</si>
  <si>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</si>
  <si>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</si>
  <si>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</si>
  <si>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</si>
  <si>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</si>
  <si>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</si>
  <si>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有形固定資産減価償却率は、下水道事業の早期着手と迅速かつ集中的な施設整備により、類似団体平均よりも高い水準にあるが、②法定耐用年数を経過した管渠はないことから、③管渠の更新投資・老朽化対策の実施には至っていない。今後の集中した老朽化に伴う更新需要の増加に備え、平成29年度よりストックマネジメントを導入し計画的かつ効率的な維持管理に努めている。</t>
    <phoneticPr fontId="4"/>
  </si>
  <si>
    <t>　令和4年度は、新型コロナ流行に伴う巣籠需要の縮小が見られたものの、水洗化人口の増加や大口利用者の経済活動により使用料収入が昨年度より増加したこと、支払利息の減少により、経常利益は過年度を約1,500万円上回る結果となった。
　水洗化人口及び世帯数は微増が続くものの、面整備事業の概成により伸びの鈍化が見込まれるため、今後下水道使用料収入は頭打ちになることが予想される。
　集中的整備にかかる企業債償還が重荷となる状態が続いており、経費回収率も100％を下回ることから一般会計からの繰入金により経営が成り立つ状況にある。今後、改築更新費用、耐震化費用が必要となることが見込まれることから、経営戦略の見直しやストックマネジメントに基づく計画的な取り組みを行い、投資と財政の両面から健全経営を図る必要がある。</t>
    <rPh sb="23" eb="25">
      <t>シュクショウ</t>
    </rPh>
    <rPh sb="26" eb="27">
      <t>ミ</t>
    </rPh>
    <rPh sb="34" eb="39">
      <t>スイセンカジンコウ</t>
    </rPh>
    <rPh sb="40" eb="42">
      <t>ゾウカ</t>
    </rPh>
    <rPh sb="43" eb="48">
      <t>オオグチリヨウシャ</t>
    </rPh>
    <rPh sb="49" eb="53">
      <t>ケイザイカツドウ</t>
    </rPh>
    <rPh sb="62" eb="65">
      <t>サクネンド</t>
    </rPh>
    <rPh sb="74" eb="78">
      <t>シハライリソク</t>
    </rPh>
    <rPh sb="79" eb="81">
      <t>ゲンショウ</t>
    </rPh>
    <rPh sb="85" eb="87">
      <t>ケイジョウ</t>
    </rPh>
    <rPh sb="94" eb="95">
      <t>ヤク</t>
    </rPh>
    <rPh sb="100" eb="102">
      <t>マンエン</t>
    </rPh>
    <rPh sb="134" eb="137">
      <t>メンセイビ</t>
    </rPh>
    <rPh sb="137" eb="139">
      <t>ジギョウ</t>
    </rPh>
    <rPh sb="140" eb="142">
      <t>ガイセイ</t>
    </rPh>
    <rPh sb="145" eb="146">
      <t>ノ</t>
    </rPh>
    <rPh sb="148" eb="150">
      <t>ドンカ</t>
    </rPh>
    <rPh sb="151" eb="153">
      <t>ミコ</t>
    </rPh>
    <rPh sb="263" eb="267">
      <t>カイチクコウシン</t>
    </rPh>
    <rPh sb="267" eb="269">
      <t>ヒヨウ</t>
    </rPh>
    <rPh sb="270" eb="273">
      <t>タイシンカ</t>
    </rPh>
    <rPh sb="273" eb="275">
      <t>ヒヨウ</t>
    </rPh>
    <rPh sb="276" eb="278">
      <t>ヒツヨウ</t>
    </rPh>
    <rPh sb="284" eb="286">
      <t>ミコ</t>
    </rPh>
    <rPh sb="329" eb="331">
      <t>トウシ</t>
    </rPh>
    <rPh sb="332" eb="334">
      <t>ザイセイ</t>
    </rPh>
    <rPh sb="335" eb="337">
      <t>リョウメン</t>
    </rPh>
    <rPh sb="339" eb="341">
      <t>ケンゼン</t>
    </rPh>
    <phoneticPr fontId="4"/>
  </si>
  <si>
    <t>①経常収支比率は100％を超え、単年度黒字を維持している。新型コロナの巣ごもり需要の縮小により使用料収入は横ばいとなったものの、支払利息の減少や不明水量減少により流域下水道維持管理負担金が減少したことで、昨年度に比べ約1ポイント上回っている。⑤経費回収率は100％を下回り、汚水処理に係る費用を下水道使用料収入で賄えていない状況が続いているものの、同様に汚水処理費が減少したことで数値が改善している。本市の初期整備は平成元年度から平成15年度までに集中的に行われ、これに係る企業債償還額が大きいことから、③流動比率は100％を下回っている。引き続き資本費平準化債の活用や他会計からの繰入金等による財源確保の必要があり、厳しい資金状況が続くと見込まれる。④企業債残高対事業規模比率が類似団体平均及び全国平均を大きく上回っている状況が続いており、集中的整備に係る償還の順次終了により当該比率は緩やかに改善しているものの、今後、老朽管渠の改築など更新需要の増加による影響が懸念される。⑥汚水処理原価は、類似団体平均値を下回り、比較的効率的な汚水処理運営が図れている。また、有収水量の増加や資本費（支払利息）の減少により数値が改善傾向にある。⑦施設利用率は、流域下水道接続のため、対象外となっている。⑧水洗化率は類似団体平均及び全国平均を上回るが、一定値で停滞していることから、さらなる水洗化促進にむけ普及啓発に努める必要がある。</t>
    <rPh sb="42" eb="44">
      <t>シュクショウ</t>
    </rPh>
    <rPh sb="53" eb="54">
      <t>ヨコ</t>
    </rPh>
    <rPh sb="64" eb="66">
      <t>シハラ</t>
    </rPh>
    <rPh sb="66" eb="68">
      <t>リソク</t>
    </rPh>
    <rPh sb="69" eb="71">
      <t>ゲンショウ</t>
    </rPh>
    <rPh sb="72" eb="75">
      <t>フメイスイ</t>
    </rPh>
    <rPh sb="75" eb="76">
      <t>リョウ</t>
    </rPh>
    <rPh sb="76" eb="78">
      <t>ゲンショウ</t>
    </rPh>
    <rPh sb="81" eb="86">
      <t>リュウイキゲスイドウ</t>
    </rPh>
    <rPh sb="86" eb="93">
      <t>イジカンリフタンキン</t>
    </rPh>
    <rPh sb="94" eb="96">
      <t>ゲンショウ</t>
    </rPh>
    <rPh sb="102" eb="105">
      <t>サクネンド</t>
    </rPh>
    <rPh sb="106" eb="107">
      <t>クラ</t>
    </rPh>
    <rPh sb="108" eb="109">
      <t>ヤク</t>
    </rPh>
    <rPh sb="174" eb="176">
      <t>ドウヨウ</t>
    </rPh>
    <rPh sb="177" eb="182">
      <t>オスイショリヒ</t>
    </rPh>
    <rPh sb="183" eb="185">
      <t>ゲンショウ</t>
    </rPh>
    <rPh sb="511" eb="51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</si>
</sst>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88-4896-A8D5-2AED159579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B788-4896-A8D5-2AED159579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15-48B2-AA39-033C9634BF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ED15-48B2-AA39-033C9634BF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98.9</c:v>
                </c:pt>
                <c:pt idx="1">
                  <c:v>98.93</c:v>
                </c:pt>
                <c:pt idx="2">
                  <c:v>98.87</c:v>
                </c:pt>
                <c:pt idx="3">
                  <c:v>98.9</c:v>
                </c:pt>
                <c:pt idx="4">
                  <c:v>98.97</c:v>
                </c:pt>
              </c:numCache>
            </c:numRef>
          </c:val>
          <c:extLst>
            <c:ext xmlns:c16="http://schemas.microsoft.com/office/drawing/2014/chart" uri="{C3380CC4-5D6E-409C-BE32-E72D297353CC}">
              <c16:uniqueId val="{00000000-0AE2-4571-99FA-5A1A1C0AAD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0AE2-4571-99FA-5A1A1C0AAD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106.66</c:v>
                </c:pt>
                <c:pt idx="1">
                  <c:v>107.18</c:v>
                </c:pt>
                <c:pt idx="2">
                  <c:v>112.24</c:v>
                </c:pt>
                <c:pt idx="3">
                  <c:v>108.2</c:v>
                </c:pt>
                <c:pt idx="4">
                  <c:v>109.21</c:v>
                </c:pt>
              </c:numCache>
            </c:numRef>
          </c:val>
          <c:extLst>
            <c:ext xmlns:c16="http://schemas.microsoft.com/office/drawing/2014/chart" uri="{C3380CC4-5D6E-409C-BE32-E72D297353CC}">
              <c16:uniqueId val="{00000000-DB1A-46E0-A892-2B0C1AC6A4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DB1A-46E0-A892-2B0C1AC6A4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38.32</c:v>
                </c:pt>
                <c:pt idx="1">
                  <c:v>39.67</c:v>
                </c:pt>
                <c:pt idx="2">
                  <c:v>41.1</c:v>
                </c:pt>
                <c:pt idx="3">
                  <c:v>42.61</c:v>
                </c:pt>
                <c:pt idx="4">
                  <c:v>44.09</c:v>
                </c:pt>
              </c:numCache>
            </c:numRef>
          </c:val>
          <c:extLst>
            <c:ext xmlns:c16="http://schemas.microsoft.com/office/drawing/2014/chart" uri="{C3380CC4-5D6E-409C-BE32-E72D297353CC}">
              <c16:uniqueId val="{00000000-C929-47C4-A792-967350CD184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C929-47C4-A792-967350CD184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61-4C64-9490-E9A30816F6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A261-4C64-9490-E9A30816F6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E2-451F-98B5-ECEA8094C1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18E2-451F-98B5-ECEA8094C1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78.91</c:v>
                </c:pt>
                <c:pt idx="1">
                  <c:v>74.349999999999994</c:v>
                </c:pt>
                <c:pt idx="2">
                  <c:v>74.59</c:v>
                </c:pt>
                <c:pt idx="3">
                  <c:v>83.93</c:v>
                </c:pt>
                <c:pt idx="4">
                  <c:v>82.15</c:v>
                </c:pt>
              </c:numCache>
            </c:numRef>
          </c:val>
          <c:extLst>
            <c:ext xmlns:c16="http://schemas.microsoft.com/office/drawing/2014/chart" uri="{C3380CC4-5D6E-409C-BE32-E72D297353CC}">
              <c16:uniqueId val="{00000000-4D94-49DD-A409-DDED0EFE82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4D94-49DD-A409-DDED0EFE82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1199.3399999999999</c:v>
                </c:pt>
                <c:pt idx="1">
                  <c:v>1104.29</c:v>
                </c:pt>
                <c:pt idx="2">
                  <c:v>1072.99</c:v>
                </c:pt>
                <c:pt idx="3">
                  <c:v>969.01</c:v>
                </c:pt>
                <c:pt idx="4">
                  <c:v>946.89</c:v>
                </c:pt>
              </c:numCache>
            </c:numRef>
          </c:val>
          <c:extLst>
            <c:ext xmlns:c16="http://schemas.microsoft.com/office/drawing/2014/chart" uri="{C3380CC4-5D6E-409C-BE32-E72D297353CC}">
              <c16:uniqueId val="{00000000-826B-4355-83F8-D34721BDB0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826B-4355-83F8-D34721BDB0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86.08</c:v>
                </c:pt>
                <c:pt idx="1">
                  <c:v>91.18</c:v>
                </c:pt>
                <c:pt idx="2">
                  <c:v>89.59</c:v>
                </c:pt>
                <c:pt idx="3">
                  <c:v>96.66</c:v>
                </c:pt>
                <c:pt idx="4">
                  <c:v>97.74</c:v>
                </c:pt>
              </c:numCache>
            </c:numRef>
          </c:val>
          <c:extLst>
            <c:ext xmlns:c16="http://schemas.microsoft.com/office/drawing/2014/chart" uri="{C3380CC4-5D6E-409C-BE32-E72D297353CC}">
              <c16:uniqueId val="{00000000-76CE-470A-8C80-DC69B79139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76CE-470A-8C80-DC69B79139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140.82</c:v>
                </c:pt>
                <c:pt idx="1">
                  <c:v>135.31</c:v>
                </c:pt>
                <c:pt idx="2">
                  <c:v>133.37</c:v>
                </c:pt>
                <c:pt idx="3">
                  <c:v>128.18</c:v>
                </c:pt>
                <c:pt idx="4">
                  <c:v>126.23</c:v>
                </c:pt>
              </c:numCache>
            </c:numRef>
          </c:val>
          <c:extLst>
            <c:ext xmlns:c16="http://schemas.microsoft.com/office/drawing/2014/chart" uri="{C3380CC4-5D6E-409C-BE32-E72D297353CC}">
              <c16:uniqueId val="{00000000-57FF-4304-B137-58C278FE83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57FF-4304-B137-58C278FE83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栗東市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70578</v>
      </c>
      <c r="AM8" s="42"/>
      <c r="AN8" s="42"/>
      <c r="AO8" s="42"/>
      <c r="AP8" s="42"/>
      <c r="AQ8" s="42"/>
      <c r="AR8" s="42"/>
      <c r="AS8" s="42"/>
      <c r="AT8" s="35">
        <f>データ!T6</f>
        <v>52.69</v>
      </c>
      <c r="AU8" s="35"/>
      <c r="AV8" s="35"/>
      <c r="AW8" s="35"/>
      <c r="AX8" s="35"/>
      <c r="AY8" s="35"/>
      <c r="AZ8" s="35"/>
      <c r="BA8" s="35"/>
      <c r="BB8" s="35">
        <f>データ!U6</f>
        <v>1339.5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43.82</v>
      </c>
      <c r="J10" s="35"/>
      <c r="K10" s="35"/>
      <c r="L10" s="35"/>
      <c r="M10" s="35"/>
      <c r="N10" s="35"/>
      <c r="O10" s="35"/>
      <c r="P10" s="35">
        <f>データ!P6</f>
        <v>99.66</v>
      </c>
      <c r="Q10" s="35"/>
      <c r="R10" s="35"/>
      <c r="S10" s="35"/>
      <c r="T10" s="35"/>
      <c r="U10" s="35"/>
      <c r="V10" s="35"/>
      <c r="W10" s="35">
        <f>データ!Q6</f>
        <v>89.1</v>
      </c>
      <c r="X10" s="35"/>
      <c r="Y10" s="35"/>
      <c r="Z10" s="35"/>
      <c r="AA10" s="35"/>
      <c r="AB10" s="35"/>
      <c r="AC10" s="35"/>
      <c r="AD10" s="42">
        <f>データ!R6</f>
        <v>2510</v>
      </c>
      <c r="AE10" s="42"/>
      <c r="AF10" s="42"/>
      <c r="AG10" s="42"/>
      <c r="AH10" s="42"/>
      <c r="AI10" s="42"/>
      <c r="AJ10" s="42"/>
      <c r="AK10" s="2"/>
      <c r="AL10" s="42">
        <f>データ!V6</f>
        <v>70203</v>
      </c>
      <c r="AM10" s="42"/>
      <c r="AN10" s="42"/>
      <c r="AO10" s="42"/>
      <c r="AP10" s="42"/>
      <c r="AQ10" s="42"/>
      <c r="AR10" s="42"/>
      <c r="AS10" s="42"/>
      <c r="AT10" s="35">
        <f>データ!W6</f>
        <v>16.79</v>
      </c>
      <c r="AU10" s="35"/>
      <c r="AV10" s="35"/>
      <c r="AW10" s="35"/>
      <c r="AX10" s="35"/>
      <c r="AY10" s="35"/>
      <c r="AZ10" s="35"/>
      <c r="BA10" s="35"/>
      <c r="BB10" s="35">
        <f>データ!X6</f>
        <v>4181.24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x+FMR3awDN6LER3u3/P1q37jxElJlkhW8PinqyreiVT9lltlgJBh2TvxB8XKMqq8dIt/G1nPRkO/JEHdJrYqg==" saltValue="ZlRi6bpFVPMfbyN7Xb6aj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252085</v>
      </c>
      <c r="D6" s="19">
        <f t="shared" si="3"/>
        <v>46</v>
      </c>
      <c r="E6" s="19">
        <f t="shared" si="3"/>
        <v>17</v>
      </c>
      <c r="F6" s="19">
        <f t="shared" si="3"/>
        <v>1</v>
      </c>
      <c r="G6" s="19">
        <f t="shared" si="3"/>
        <v>0</v>
      </c>
      <c r="H6" s="19" t="str">
        <f t="shared" si="3"/>
        <v>滋賀県　栗東市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43.82</v>
      </c>
      <c r="P6" s="20">
        <f t="shared" si="3"/>
        <v>99.66</v>
      </c>
      <c r="Q6" s="20">
        <f t="shared" si="3"/>
        <v>89.1</v>
      </c>
      <c r="R6" s="20">
        <f t="shared" si="3"/>
        <v>2510</v>
      </c>
      <c r="S6" s="20">
        <f t="shared" si="3"/>
        <v>70578</v>
      </c>
      <c r="T6" s="20">
        <f t="shared" si="3"/>
        <v>52.69</v>
      </c>
      <c r="U6" s="20">
        <f t="shared" si="3"/>
        <v>1339.5</v>
      </c>
      <c r="V6" s="20">
        <f t="shared" si="3"/>
        <v>70203</v>
      </c>
      <c r="W6" s="20">
        <f t="shared" si="3"/>
        <v>16.79</v>
      </c>
      <c r="X6" s="20">
        <f t="shared" si="3"/>
        <v>4181.24</v>
      </c>
      <c r="Y6" s="21">
        <f>IF(Y7="",NA(),Y7)</f>
        <v>106.66</v>
      </c>
      <c r="Z6" s="21">
        <f t="shared" ref="Z6:AH6" si="4">IF(Z7="",NA(),Z7)</f>
        <v>107.18</v>
      </c>
      <c r="AA6" s="21">
        <f t="shared" si="4"/>
        <v>112.24</v>
      </c>
      <c r="AB6" s="21">
        <f t="shared" si="4"/>
        <v>108.2</v>
      </c>
      <c r="AC6" s="21">
        <f t="shared" si="4"/>
        <v>109.21</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78.91</v>
      </c>
      <c r="AV6" s="21">
        <f t="shared" ref="AV6:BD6" si="6">IF(AV7="",NA(),AV7)</f>
        <v>74.349999999999994</v>
      </c>
      <c r="AW6" s="21">
        <f t="shared" si="6"/>
        <v>74.59</v>
      </c>
      <c r="AX6" s="21">
        <f t="shared" si="6"/>
        <v>83.93</v>
      </c>
      <c r="AY6" s="21">
        <f t="shared" si="6"/>
        <v>82.15</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1199.3399999999999</v>
      </c>
      <c r="BG6" s="21">
        <f t="shared" ref="BG6:BO6" si="7">IF(BG7="",NA(),BG7)</f>
        <v>1104.29</v>
      </c>
      <c r="BH6" s="21">
        <f t="shared" si="7"/>
        <v>1072.99</v>
      </c>
      <c r="BI6" s="21">
        <f t="shared" si="7"/>
        <v>969.01</v>
      </c>
      <c r="BJ6" s="21">
        <f t="shared" si="7"/>
        <v>946.89</v>
      </c>
      <c r="BK6" s="21">
        <f t="shared" si="7"/>
        <v>820.36</v>
      </c>
      <c r="BL6" s="21">
        <f t="shared" si="7"/>
        <v>847.44</v>
      </c>
      <c r="BM6" s="21">
        <f t="shared" si="7"/>
        <v>857.88</v>
      </c>
      <c r="BN6" s="21">
        <f t="shared" si="7"/>
        <v>825.1</v>
      </c>
      <c r="BO6" s="21">
        <f t="shared" si="7"/>
        <v>789.87</v>
      </c>
      <c r="BP6" s="20" t="str">
        <f>IF(BP7="","",IF(BP7="-","【-】","【"&amp;SUBSTITUTE(TEXT(BP7,"#,##0.00"),"-","△")&amp;"】"))</f>
        <v>【652.82】</v>
      </c>
      <c r="BQ6" s="21">
        <f>IF(BQ7="",NA(),BQ7)</f>
        <v>86.08</v>
      </c>
      <c r="BR6" s="21">
        <f t="shared" ref="BR6:BZ6" si="8">IF(BR7="",NA(),BR7)</f>
        <v>91.18</v>
      </c>
      <c r="BS6" s="21">
        <f t="shared" si="8"/>
        <v>89.59</v>
      </c>
      <c r="BT6" s="21">
        <f t="shared" si="8"/>
        <v>96.66</v>
      </c>
      <c r="BU6" s="21">
        <f t="shared" si="8"/>
        <v>97.74</v>
      </c>
      <c r="BV6" s="21">
        <f t="shared" si="8"/>
        <v>95.4</v>
      </c>
      <c r="BW6" s="21">
        <f t="shared" si="8"/>
        <v>94.69</v>
      </c>
      <c r="BX6" s="21">
        <f t="shared" si="8"/>
        <v>94.97</v>
      </c>
      <c r="BY6" s="21">
        <f t="shared" si="8"/>
        <v>97.07</v>
      </c>
      <c r="BZ6" s="21">
        <f t="shared" si="8"/>
        <v>98.06</v>
      </c>
      <c r="CA6" s="20" t="str">
        <f>IF(CA7="","",IF(CA7="-","【-】","【"&amp;SUBSTITUTE(TEXT(CA7,"#,##0.00"),"-","△")&amp;"】"))</f>
        <v>【97.61】</v>
      </c>
      <c r="CB6" s="21">
        <f>IF(CB7="",NA(),CB7)</f>
        <v>140.82</v>
      </c>
      <c r="CC6" s="21">
        <f t="shared" ref="CC6:CK6" si="9">IF(CC7="",NA(),CC7)</f>
        <v>135.31</v>
      </c>
      <c r="CD6" s="21">
        <f t="shared" si="9"/>
        <v>133.37</v>
      </c>
      <c r="CE6" s="21">
        <f t="shared" si="9"/>
        <v>128.18</v>
      </c>
      <c r="CF6" s="21">
        <f t="shared" si="9"/>
        <v>126.23</v>
      </c>
      <c r="CG6" s="21">
        <f t="shared" si="9"/>
        <v>163.19999999999999</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98.9</v>
      </c>
      <c r="CY6" s="21">
        <f t="shared" ref="CY6:DG6" si="11">IF(CY7="",NA(),CY7)</f>
        <v>98.93</v>
      </c>
      <c r="CZ6" s="21">
        <f t="shared" si="11"/>
        <v>98.87</v>
      </c>
      <c r="DA6" s="21">
        <f t="shared" si="11"/>
        <v>98.9</v>
      </c>
      <c r="DB6" s="21">
        <f t="shared" si="11"/>
        <v>98.97</v>
      </c>
      <c r="DC6" s="21">
        <f t="shared" si="11"/>
        <v>92.55</v>
      </c>
      <c r="DD6" s="21">
        <f t="shared" si="11"/>
        <v>92.62</v>
      </c>
      <c r="DE6" s="21">
        <f t="shared" si="11"/>
        <v>92.72</v>
      </c>
      <c r="DF6" s="21">
        <f t="shared" si="11"/>
        <v>92.88</v>
      </c>
      <c r="DG6" s="21">
        <f t="shared" si="11"/>
        <v>92.9</v>
      </c>
      <c r="DH6" s="20" t="str">
        <f>IF(DH7="","",IF(DH7="-","【-】","【"&amp;SUBSTITUTE(TEXT(DH7,"#,##0.00"),"-","△")&amp;"】"))</f>
        <v>【95.82】</v>
      </c>
      <c r="DI6" s="21">
        <f>IF(DI7="",NA(),DI7)</f>
        <v>38.32</v>
      </c>
      <c r="DJ6" s="21">
        <f t="shared" ref="DJ6:DR6" si="12">IF(DJ7="",NA(),DJ7)</f>
        <v>39.67</v>
      </c>
      <c r="DK6" s="21">
        <f t="shared" si="12"/>
        <v>41.1</v>
      </c>
      <c r="DL6" s="21">
        <f t="shared" si="12"/>
        <v>42.61</v>
      </c>
      <c r="DM6" s="21">
        <f t="shared" si="12"/>
        <v>44.09</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252085</v>
      </c>
      <c r="D7" s="23">
        <v>46</v>
      </c>
      <c r="E7" s="23">
        <v>17</v>
      </c>
      <c r="F7" s="23">
        <v>1</v>
      </c>
      <c r="G7" s="23">
        <v>0</v>
      </c>
      <c r="H7" s="23" t="s">
        <v>96</v>
      </c>
      <c r="I7" s="23" t="s">
        <v>97</v>
      </c>
      <c r="J7" s="23" t="s">
        <v>98</v>
      </c>
      <c r="K7" s="23" t="s">
        <v>99</v>
      </c>
      <c r="L7" s="23" t="s">
        <v>100</v>
      </c>
      <c r="M7" s="23" t="s">
        <v>101</v>
      </c>
      <c r="N7" s="24" t="s">
        <v>102</v>
      </c>
      <c r="O7" s="24">
        <v>43.82</v>
      </c>
      <c r="P7" s="24">
        <v>99.66</v>
      </c>
      <c r="Q7" s="24">
        <v>89.1</v>
      </c>
      <c r="R7" s="24">
        <v>2510</v>
      </c>
      <c r="S7" s="24">
        <v>70578</v>
      </c>
      <c r="T7" s="24">
        <v>52.69</v>
      </c>
      <c r="U7" s="24">
        <v>1339.5</v>
      </c>
      <c r="V7" s="24">
        <v>70203</v>
      </c>
      <c r="W7" s="24">
        <v>16.79</v>
      </c>
      <c r="X7" s="24">
        <v>4181.24</v>
      </c>
      <c r="Y7" s="24">
        <v>106.66</v>
      </c>
      <c r="Z7" s="24">
        <v>107.18</v>
      </c>
      <c r="AA7" s="24">
        <v>112.24</v>
      </c>
      <c r="AB7" s="24">
        <v>108.2</v>
      </c>
      <c r="AC7" s="24">
        <v>109.21</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78.91</v>
      </c>
      <c r="AV7" s="24">
        <v>74.349999999999994</v>
      </c>
      <c r="AW7" s="24">
        <v>74.59</v>
      </c>
      <c r="AX7" s="24">
        <v>83.93</v>
      </c>
      <c r="AY7" s="24">
        <v>82.15</v>
      </c>
      <c r="AZ7" s="24">
        <v>76.31</v>
      </c>
      <c r="BA7" s="24">
        <v>68.180000000000007</v>
      </c>
      <c r="BB7" s="24">
        <v>67.930000000000007</v>
      </c>
      <c r="BC7" s="24">
        <v>68.53</v>
      </c>
      <c r="BD7" s="24">
        <v>69.180000000000007</v>
      </c>
      <c r="BE7" s="24">
        <v>73.44</v>
      </c>
      <c r="BF7" s="24">
        <v>1199.3399999999999</v>
      </c>
      <c r="BG7" s="24">
        <v>1104.29</v>
      </c>
      <c r="BH7" s="24">
        <v>1072.99</v>
      </c>
      <c r="BI7" s="24">
        <v>969.01</v>
      </c>
      <c r="BJ7" s="24">
        <v>946.89</v>
      </c>
      <c r="BK7" s="24">
        <v>820.36</v>
      </c>
      <c r="BL7" s="24">
        <v>847.44</v>
      </c>
      <c r="BM7" s="24">
        <v>857.88</v>
      </c>
      <c r="BN7" s="24">
        <v>825.1</v>
      </c>
      <c r="BO7" s="24">
        <v>789.87</v>
      </c>
      <c r="BP7" s="24">
        <v>652.82000000000005</v>
      </c>
      <c r="BQ7" s="24">
        <v>86.08</v>
      </c>
      <c r="BR7" s="24">
        <v>91.18</v>
      </c>
      <c r="BS7" s="24">
        <v>89.59</v>
      </c>
      <c r="BT7" s="24">
        <v>96.66</v>
      </c>
      <c r="BU7" s="24">
        <v>97.74</v>
      </c>
      <c r="BV7" s="24">
        <v>95.4</v>
      </c>
      <c r="BW7" s="24">
        <v>94.69</v>
      </c>
      <c r="BX7" s="24">
        <v>94.97</v>
      </c>
      <c r="BY7" s="24">
        <v>97.07</v>
      </c>
      <c r="BZ7" s="24">
        <v>98.06</v>
      </c>
      <c r="CA7" s="24">
        <v>97.61</v>
      </c>
      <c r="CB7" s="24">
        <v>140.82</v>
      </c>
      <c r="CC7" s="24">
        <v>135.31</v>
      </c>
      <c r="CD7" s="24">
        <v>133.37</v>
      </c>
      <c r="CE7" s="24">
        <v>128.18</v>
      </c>
      <c r="CF7" s="24">
        <v>126.23</v>
      </c>
      <c r="CG7" s="24">
        <v>163.19999999999999</v>
      </c>
      <c r="CH7" s="24">
        <v>159.78</v>
      </c>
      <c r="CI7" s="24">
        <v>159.49</v>
      </c>
      <c r="CJ7" s="24">
        <v>157.81</v>
      </c>
      <c r="CK7" s="24">
        <v>157.37</v>
      </c>
      <c r="CL7" s="24">
        <v>138.29</v>
      </c>
      <c r="CM7" s="24" t="s">
        <v>102</v>
      </c>
      <c r="CN7" s="24" t="s">
        <v>102</v>
      </c>
      <c r="CO7" s="24" t="s">
        <v>102</v>
      </c>
      <c r="CP7" s="24" t="s">
        <v>102</v>
      </c>
      <c r="CQ7" s="24" t="s">
        <v>102</v>
      </c>
      <c r="CR7" s="24">
        <v>65.040000000000006</v>
      </c>
      <c r="CS7" s="24">
        <v>68.31</v>
      </c>
      <c r="CT7" s="24">
        <v>65.28</v>
      </c>
      <c r="CU7" s="24">
        <v>64.92</v>
      </c>
      <c r="CV7" s="24">
        <v>64.14</v>
      </c>
      <c r="CW7" s="24">
        <v>59.1</v>
      </c>
      <c r="CX7" s="24">
        <v>98.9</v>
      </c>
      <c r="CY7" s="24">
        <v>98.93</v>
      </c>
      <c r="CZ7" s="24">
        <v>98.87</v>
      </c>
      <c r="DA7" s="24">
        <v>98.9</v>
      </c>
      <c r="DB7" s="24">
        <v>98.97</v>
      </c>
      <c r="DC7" s="24">
        <v>92.55</v>
      </c>
      <c r="DD7" s="24">
        <v>92.62</v>
      </c>
      <c r="DE7" s="24">
        <v>92.72</v>
      </c>
      <c r="DF7" s="24">
        <v>92.88</v>
      </c>
      <c r="DG7" s="24">
        <v>92.9</v>
      </c>
      <c r="DH7" s="24">
        <v>95.82</v>
      </c>
      <c r="DI7" s="24">
        <v>38.32</v>
      </c>
      <c r="DJ7" s="24">
        <v>39.67</v>
      </c>
      <c r="DK7" s="24">
        <v>41.1</v>
      </c>
      <c r="DL7" s="24">
        <v>42.61</v>
      </c>
      <c r="DM7" s="24">
        <v>44.09</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三品 智彦</cp:lastModifiedBy>
  <cp:lastPrinted>2024-02-05T05:17:46Z</cp:lastPrinted>
  <dcterms:created xsi:type="dcterms:W3CDTF">2023-12-12T00:48:23Z</dcterms:created>
  <dcterms:modified xsi:type="dcterms:W3CDTF">2024-02-26T02:32:48Z</dcterms:modified>
  <cp:category/>
</cp:coreProperties>
</file>